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Users\Owner\Desktop\"/>
    </mc:Choice>
  </mc:AlternateContent>
  <xr:revisionPtr revIDLastSave="0" documentId="13_ncr:1_{B384F0FA-B16E-4B01-9D9F-AB21541F1965}" xr6:coauthVersionLast="47" xr6:coauthVersionMax="47" xr10:uidLastSave="{00000000-0000-0000-0000-000000000000}"/>
  <bookViews>
    <workbookView xWindow="-108" yWindow="-108" windowWidth="23256" windowHeight="12456" tabRatio="634" xr2:uid="{00000000-000D-0000-FFFF-FFFF00000000}"/>
  </bookViews>
  <sheets>
    <sheet name="初期入力表" sheetId="4" r:id="rId1"/>
    <sheet name="広告原稿" sheetId="11" r:id="rId2"/>
    <sheet name="参加者名簿" sheetId="14" r:id="rId3"/>
    <sheet name="組手団体戦" sheetId="1" r:id="rId4"/>
    <sheet name="審判員・補助役員" sheetId="5" r:id="rId5"/>
    <sheet name="集計表" sheetId="15" r:id="rId6"/>
    <sheet name="領収書" sheetId="17" r:id="rId7"/>
    <sheet name="データ" sheetId="16" r:id="rId8"/>
  </sheets>
  <definedNames>
    <definedName name="_xlnm._FilterDatabase" localSheetId="2" hidden="1">参加者名簿!$H$3:$H$84</definedName>
    <definedName name="_xlnm.Print_Area" localSheetId="2">参加者名簿!$A$1:$K$84</definedName>
    <definedName name="_xlnm.Print_Area" localSheetId="0">初期入力表!$A$1:$E$45</definedName>
    <definedName name="_xlnm.Print_Area" localSheetId="4">審判員・補助役員!$A$1:$I$48</definedName>
    <definedName name="_xlnm.Print_Area" localSheetId="3">組手団体戦!$A$1:$I$90</definedName>
    <definedName name="_xlnm.Print_Area" localSheetId="6">領収書!$A$1:$K$52</definedName>
  </definedNames>
  <calcPr calcId="191029"/>
</workbook>
</file>

<file path=xl/calcChain.xml><?xml version="1.0" encoding="utf-8"?>
<calcChain xmlns="http://schemas.openxmlformats.org/spreadsheetml/2006/main">
  <c r="W15" i="14" l="1"/>
  <c r="X6" i="14"/>
  <c r="X7" i="14"/>
  <c r="X8" i="14"/>
  <c r="X9" i="14"/>
  <c r="X10" i="14"/>
  <c r="X11" i="14"/>
  <c r="X12" i="14"/>
  <c r="X13" i="14"/>
  <c r="X14" i="14"/>
  <c r="X15" i="14"/>
  <c r="X16" i="14"/>
  <c r="X17" i="14"/>
  <c r="X5" i="14"/>
  <c r="W6" i="14"/>
  <c r="W7" i="14"/>
  <c r="W8" i="14"/>
  <c r="W9" i="14"/>
  <c r="W10" i="14"/>
  <c r="W11" i="14"/>
  <c r="W12" i="14"/>
  <c r="W13" i="14"/>
  <c r="W14" i="14"/>
  <c r="W16" i="14"/>
  <c r="W17" i="14"/>
  <c r="W5" i="14"/>
  <c r="T17" i="14"/>
  <c r="T6" i="14"/>
  <c r="T7" i="14"/>
  <c r="T8" i="14"/>
  <c r="T9" i="14"/>
  <c r="T10" i="14"/>
  <c r="T11" i="14"/>
  <c r="T12" i="14"/>
  <c r="T13" i="14"/>
  <c r="T14" i="14"/>
  <c r="T15" i="14"/>
  <c r="T16" i="14"/>
  <c r="T5" i="14"/>
  <c r="S6" i="14"/>
  <c r="S7" i="14"/>
  <c r="S8" i="14"/>
  <c r="S9" i="14"/>
  <c r="S10" i="14"/>
  <c r="S11" i="14"/>
  <c r="S12" i="14"/>
  <c r="S13" i="14"/>
  <c r="S14" i="14"/>
  <c r="S15" i="14"/>
  <c r="S16" i="14"/>
  <c r="S17" i="14"/>
  <c r="S5" i="14"/>
  <c r="D35" i="14" l="1"/>
  <c r="E48" i="15"/>
  <c r="E45" i="15"/>
  <c r="A3" i="5"/>
  <c r="D5" i="14"/>
  <c r="D11" i="14"/>
  <c r="D81" i="14"/>
  <c r="D53" i="1"/>
  <c r="I53" i="1"/>
  <c r="D39" i="1"/>
  <c r="I39" i="1"/>
  <c r="B36" i="17"/>
  <c r="C34" i="17"/>
  <c r="A30" i="17"/>
  <c r="B49" i="17"/>
  <c r="C47" i="17"/>
  <c r="A43" i="17"/>
  <c r="B23" i="17"/>
  <c r="C21" i="17"/>
  <c r="A17" i="17"/>
  <c r="B10" i="17"/>
  <c r="C8" i="17"/>
  <c r="A4" i="17"/>
  <c r="E32" i="15" l="1"/>
  <c r="E50" i="15"/>
  <c r="E49" i="15"/>
  <c r="E47" i="15"/>
  <c r="E46" i="15"/>
  <c r="E44" i="15"/>
  <c r="E40" i="15"/>
  <c r="F40" i="15" s="1"/>
  <c r="E41" i="15"/>
  <c r="F41" i="15" s="1"/>
  <c r="E42" i="15"/>
  <c r="F42" i="15" s="1"/>
  <c r="E43" i="15"/>
  <c r="F43" i="15" s="1"/>
  <c r="E39" i="15"/>
  <c r="F39" i="15" s="1"/>
  <c r="E35" i="15"/>
  <c r="F35" i="15" s="1"/>
  <c r="E34" i="15"/>
  <c r="F34" i="15" s="1"/>
  <c r="F38" i="15"/>
  <c r="E32" i="17" s="1"/>
  <c r="A1" i="15"/>
  <c r="G3" i="15"/>
  <c r="E45" i="17" l="1"/>
  <c r="M7" i="14" l="1"/>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62" i="14"/>
  <c r="M63" i="14"/>
  <c r="M64" i="14"/>
  <c r="M65" i="14"/>
  <c r="M66" i="14"/>
  <c r="M67" i="14"/>
  <c r="M68" i="14"/>
  <c r="M69" i="14"/>
  <c r="M70" i="14"/>
  <c r="M71" i="14"/>
  <c r="M72" i="14"/>
  <c r="M73" i="14"/>
  <c r="M74" i="14"/>
  <c r="M75" i="14"/>
  <c r="M76" i="14"/>
  <c r="M77" i="14"/>
  <c r="M78" i="14"/>
  <c r="M79" i="14"/>
  <c r="M80" i="14"/>
  <c r="M81" i="14"/>
  <c r="M82" i="14"/>
  <c r="M83" i="14"/>
  <c r="M84"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7" i="14"/>
  <c r="N8" i="14"/>
  <c r="N6" i="14"/>
  <c r="N5" i="14"/>
  <c r="A1" i="14"/>
  <c r="D7" i="14"/>
  <c r="D9" i="14"/>
  <c r="D13" i="14"/>
  <c r="D15" i="14"/>
  <c r="D17" i="14"/>
  <c r="D19" i="14"/>
  <c r="D21" i="14"/>
  <c r="D23" i="14"/>
  <c r="D25" i="14"/>
  <c r="D27" i="14"/>
  <c r="D29" i="14"/>
  <c r="D31" i="14"/>
  <c r="D33" i="14"/>
  <c r="D37" i="14"/>
  <c r="D39" i="14"/>
  <c r="D41" i="14"/>
  <c r="D43" i="14"/>
  <c r="D45" i="14"/>
  <c r="D47" i="14"/>
  <c r="D49" i="14"/>
  <c r="D51" i="14"/>
  <c r="D53" i="14"/>
  <c r="D55" i="14"/>
  <c r="D57" i="14"/>
  <c r="D59" i="14"/>
  <c r="D61" i="14"/>
  <c r="D63" i="14"/>
  <c r="D65" i="14"/>
  <c r="D67" i="14"/>
  <c r="D69" i="14"/>
  <c r="D71" i="14"/>
  <c r="D73" i="14"/>
  <c r="D75" i="14"/>
  <c r="D77" i="14"/>
  <c r="D79" i="14"/>
  <c r="D83" i="14"/>
  <c r="L83" i="14" l="1"/>
  <c r="L81" i="14"/>
  <c r="L79" i="14"/>
  <c r="L77" i="14"/>
  <c r="L75" i="14"/>
  <c r="L73" i="14"/>
  <c r="L71" i="14"/>
  <c r="L69" i="14"/>
  <c r="L67" i="14"/>
  <c r="L65" i="14"/>
  <c r="L63" i="14"/>
  <c r="L61" i="14"/>
  <c r="L59" i="14"/>
  <c r="L57" i="14"/>
  <c r="L55" i="14"/>
  <c r="L53" i="14"/>
  <c r="L51" i="14"/>
  <c r="L49" i="14"/>
  <c r="L47" i="14"/>
  <c r="L45" i="14"/>
  <c r="L43" i="14"/>
  <c r="L41" i="14"/>
  <c r="L39" i="14"/>
  <c r="L37" i="14"/>
  <c r="L35" i="14"/>
  <c r="L33" i="14"/>
  <c r="L31" i="14"/>
  <c r="L29" i="14"/>
  <c r="L27" i="14"/>
  <c r="L25" i="14"/>
  <c r="L23" i="14"/>
  <c r="L21" i="14"/>
  <c r="L19" i="14"/>
  <c r="L17" i="14"/>
  <c r="L15" i="14"/>
  <c r="L13" i="14"/>
  <c r="L11" i="14"/>
  <c r="L9" i="14"/>
  <c r="L7" i="14"/>
  <c r="L5" i="14"/>
  <c r="A1" i="11"/>
  <c r="S26" i="14" l="1"/>
  <c r="S25" i="14"/>
  <c r="E35" i="4" l="1"/>
  <c r="A2" i="11" l="1"/>
  <c r="E34" i="4" l="1"/>
  <c r="E33" i="4"/>
  <c r="E32" i="4"/>
  <c r="E31" i="4"/>
  <c r="E30" i="4"/>
  <c r="E42" i="4" l="1"/>
  <c r="A1" i="1" l="1"/>
  <c r="A48" i="1"/>
  <c r="A1" i="5" l="1"/>
  <c r="I28" i="1" l="1"/>
  <c r="I17" i="1"/>
  <c r="D28" i="1"/>
  <c r="D17" i="1"/>
  <c r="E30" i="15" s="1"/>
  <c r="F30" i="15" s="1"/>
  <c r="I6" i="1"/>
  <c r="D6" i="1"/>
  <c r="E29" i="15" l="1"/>
  <c r="F29" i="15" s="1"/>
  <c r="E33" i="15"/>
  <c r="F33" i="15" s="1"/>
  <c r="E31" i="15"/>
  <c r="F31" i="15" s="1"/>
  <c r="F32" i="15"/>
  <c r="E37" i="15" l="1"/>
  <c r="F37" i="15" s="1"/>
  <c r="E19" i="17" s="1"/>
  <c r="E12" i="15"/>
  <c r="F12" i="15" s="1"/>
  <c r="E10" i="15"/>
  <c r="F10" i="15" s="1"/>
  <c r="E16" i="15"/>
  <c r="F16" i="15" s="1"/>
  <c r="M5" i="14"/>
  <c r="M6" i="14"/>
  <c r="E15" i="15"/>
  <c r="F15" i="15" s="1"/>
  <c r="E27" i="15"/>
  <c r="F27" i="15" s="1"/>
  <c r="E28" i="15"/>
  <c r="F28" i="15" s="1"/>
  <c r="E21" i="15"/>
  <c r="F21" i="15" s="1"/>
  <c r="E11" i="15" l="1"/>
  <c r="F11" i="15" s="1"/>
  <c r="E17" i="15"/>
  <c r="F17" i="15" s="1"/>
  <c r="E19" i="15"/>
  <c r="F19" i="15" s="1"/>
  <c r="E20" i="15"/>
  <c r="F20" i="15" s="1"/>
  <c r="E14" i="15"/>
  <c r="F14" i="15" s="1"/>
  <c r="E24" i="15"/>
  <c r="F24" i="15" s="1"/>
  <c r="E9" i="15"/>
  <c r="F9" i="15" s="1"/>
  <c r="E8" i="15"/>
  <c r="F8" i="15" s="1"/>
  <c r="E7" i="15"/>
  <c r="F7" i="15" s="1"/>
  <c r="E5" i="15"/>
  <c r="F5" i="15" s="1"/>
  <c r="E22" i="15"/>
  <c r="F22" i="15" s="1"/>
  <c r="E23" i="15"/>
  <c r="F23" i="15" s="1"/>
  <c r="E6" i="15"/>
  <c r="F6" i="15" s="1"/>
  <c r="E18" i="15"/>
  <c r="F18" i="15" s="1"/>
  <c r="E26" i="15"/>
  <c r="F26" i="15" s="1"/>
  <c r="E25" i="15"/>
  <c r="F25" i="15" s="1"/>
  <c r="E13" i="15"/>
  <c r="F13" i="15" s="1"/>
  <c r="F36" i="15" l="1"/>
  <c r="F51" i="15" s="1"/>
  <c r="E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15710</author>
  </authors>
  <commentList>
    <comment ref="B7" authorId="0" shapeId="0" xr:uid="{A016833F-67C6-3944-9844-501547E7D3BD}">
      <text>
        <r>
          <rPr>
            <b/>
            <sz val="10"/>
            <color rgb="FF000000"/>
            <rFont val="Yu Gothic UI"/>
            <family val="3"/>
            <charset val="128"/>
          </rPr>
          <t>プルダウン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2DA43DFD-4EEB-8D46-B336-9A2E53F43A2E}">
      <text>
        <r>
          <rPr>
            <b/>
            <sz val="9"/>
            <color rgb="FF000000"/>
            <rFont val="MS P ゴシック"/>
            <charset val="128"/>
          </rPr>
          <t>プルダウンリストから選択。</t>
        </r>
        <r>
          <rPr>
            <b/>
            <sz val="9"/>
            <color rgb="FF000000"/>
            <rFont val="MS P ゴシック"/>
            <charset val="128"/>
          </rPr>
          <t xml:space="preserve">
</t>
        </r>
      </text>
    </comment>
    <comment ref="C5" authorId="0" shapeId="0" xr:uid="{0D3F9463-8E20-264A-9B80-2D804FB34BDD}">
      <text>
        <r>
          <rPr>
            <b/>
            <sz val="9"/>
            <color rgb="FF000000"/>
            <rFont val="MS P ゴシック"/>
            <charset val="128"/>
          </rPr>
          <t>姓と名は</t>
        </r>
        <r>
          <rPr>
            <b/>
            <sz val="9"/>
            <color rgb="FF000000"/>
            <rFont val="MS P ゴシック"/>
            <charset val="128"/>
          </rPr>
          <t>1</t>
        </r>
        <r>
          <rPr>
            <b/>
            <sz val="9"/>
            <color rgb="FF000000"/>
            <rFont val="MS P ゴシック"/>
            <charset val="128"/>
          </rPr>
          <t>文字開ける。</t>
        </r>
      </text>
    </comment>
    <comment ref="D5" authorId="0" shapeId="0" xr:uid="{3A2D6E2A-6641-5547-9D44-F48A85FFD07B}">
      <text>
        <r>
          <rPr>
            <b/>
            <sz val="10"/>
            <color rgb="FF000000"/>
            <rFont val="Yu Gothic UI"/>
            <family val="3"/>
            <charset val="128"/>
          </rPr>
          <t>学年もしくはふりがなを入れると自動で入ります</t>
        </r>
      </text>
    </comment>
    <comment ref="S5" authorId="0" shapeId="0" xr:uid="{3DEF91BC-F0B4-8D4B-AB1E-665F427784E4}">
      <text>
        <r>
          <rPr>
            <sz val="9"/>
            <color rgb="FF000000"/>
            <rFont val="ＭＳ Ｐゴシック"/>
            <family val="2"/>
            <charset val="128"/>
          </rPr>
          <t>学年選択で自動入力。</t>
        </r>
        <r>
          <rPr>
            <sz val="9"/>
            <color rgb="FF000000"/>
            <rFont val="ＭＳ Ｐゴシック"/>
            <family val="2"/>
            <charset val="128"/>
          </rPr>
          <t xml:space="preserve">
</t>
        </r>
      </text>
    </comment>
    <comment ref="T5" authorId="0" shapeId="0" xr:uid="{E42995C9-7675-DD4D-A490-5A64093C7206}">
      <text>
        <r>
          <rPr>
            <sz val="9"/>
            <color rgb="FF000000"/>
            <rFont val="ＭＳ Ｐゴシック"/>
            <family val="2"/>
            <charset val="128"/>
          </rPr>
          <t>学年選択で自動入力。</t>
        </r>
        <r>
          <rPr>
            <sz val="9"/>
            <color rgb="FF000000"/>
            <rFont val="ＭＳ Ｐゴシック"/>
            <family val="2"/>
            <charset val="128"/>
          </rPr>
          <t xml:space="preserve">
</t>
        </r>
      </text>
    </comment>
    <comment ref="W5" authorId="0" shapeId="0" xr:uid="{373F5968-8415-AD4E-A295-09DE2EA3BBF6}">
      <text>
        <r>
          <rPr>
            <sz val="9"/>
            <color rgb="FF000000"/>
            <rFont val="ＭＳ Ｐゴシック"/>
            <family val="2"/>
            <charset val="128"/>
          </rPr>
          <t>学年選択で自動入力。</t>
        </r>
        <r>
          <rPr>
            <sz val="9"/>
            <color rgb="FF000000"/>
            <rFont val="ＭＳ Ｐゴシック"/>
            <family val="2"/>
            <charset val="128"/>
          </rPr>
          <t xml:space="preserve">
</t>
        </r>
      </text>
    </comment>
    <comment ref="X5" authorId="0" shapeId="0" xr:uid="{8601085E-BB5B-BD47-AA14-A37C8CD95DB9}">
      <text>
        <r>
          <rPr>
            <sz val="9"/>
            <color rgb="FF000000"/>
            <rFont val="ＭＳ Ｐゴシック"/>
            <family val="2"/>
            <charset val="128"/>
          </rPr>
          <t>学年選択で自動入力。</t>
        </r>
        <r>
          <rPr>
            <sz val="9"/>
            <color rgb="FF000000"/>
            <rFont val="ＭＳ Ｐゴシック"/>
            <family val="2"/>
            <charset val="128"/>
          </rPr>
          <t xml:space="preserve">
</t>
        </r>
      </text>
    </comment>
    <comment ref="S6" authorId="0" shapeId="0" xr:uid="{AEC3637C-DE1D-9B41-9C73-8C93428BC451}">
      <text>
        <r>
          <rPr>
            <sz val="9"/>
            <color rgb="FF000000"/>
            <rFont val="ＭＳ Ｐゴシック"/>
            <family val="2"/>
            <charset val="128"/>
          </rPr>
          <t>学年選択で自動入力。</t>
        </r>
        <r>
          <rPr>
            <sz val="9"/>
            <color rgb="FF000000"/>
            <rFont val="ＭＳ Ｐゴシック"/>
            <family val="2"/>
            <charset val="128"/>
          </rPr>
          <t xml:space="preserve">
</t>
        </r>
      </text>
    </comment>
    <comment ref="T6" authorId="0" shapeId="0" xr:uid="{20AC3B85-1EC6-0940-9C50-15CE36CA4C7A}">
      <text>
        <r>
          <rPr>
            <sz val="9"/>
            <color rgb="FF000000"/>
            <rFont val="ＭＳ Ｐゴシック"/>
            <family val="2"/>
            <charset val="128"/>
          </rPr>
          <t>学年選択で自動入力。</t>
        </r>
        <r>
          <rPr>
            <sz val="9"/>
            <color rgb="FF000000"/>
            <rFont val="ＭＳ Ｐゴシック"/>
            <family val="2"/>
            <charset val="128"/>
          </rPr>
          <t xml:space="preserve">
</t>
        </r>
      </text>
    </comment>
    <comment ref="W6" authorId="0" shapeId="0" xr:uid="{4C0E4383-93CB-6D43-9EB6-04B6FCDEABB5}">
      <text>
        <r>
          <rPr>
            <sz val="9"/>
            <color rgb="FF000000"/>
            <rFont val="ＭＳ Ｐゴシック"/>
            <family val="2"/>
            <charset val="128"/>
          </rPr>
          <t>学年選択で自動入力。</t>
        </r>
        <r>
          <rPr>
            <sz val="9"/>
            <color rgb="FF000000"/>
            <rFont val="ＭＳ Ｐゴシック"/>
            <family val="2"/>
            <charset val="128"/>
          </rPr>
          <t xml:space="preserve">
</t>
        </r>
      </text>
    </comment>
    <comment ref="X6" authorId="0" shapeId="0" xr:uid="{862F8DC2-E70C-DE4A-96DD-3EA32AE37F1F}">
      <text>
        <r>
          <rPr>
            <sz val="9"/>
            <color rgb="FF000000"/>
            <rFont val="ＭＳ Ｐゴシック"/>
            <family val="2"/>
            <charset val="128"/>
          </rPr>
          <t>学年選択で自動入力。</t>
        </r>
        <r>
          <rPr>
            <sz val="9"/>
            <color rgb="FF000000"/>
            <rFont val="ＭＳ Ｐゴシック"/>
            <family val="2"/>
            <charset val="128"/>
          </rPr>
          <t xml:space="preserve">
</t>
        </r>
      </text>
    </comment>
    <comment ref="S7" authorId="0" shapeId="0" xr:uid="{79E9BFAF-EBAA-9D46-8073-EF51ADAE4438}">
      <text>
        <r>
          <rPr>
            <sz val="9"/>
            <color rgb="FF000000"/>
            <rFont val="ＭＳ Ｐゴシック"/>
            <family val="2"/>
            <charset val="128"/>
          </rPr>
          <t>学年選択で自動入力。</t>
        </r>
        <r>
          <rPr>
            <sz val="9"/>
            <color rgb="FF000000"/>
            <rFont val="ＭＳ Ｐゴシック"/>
            <family val="2"/>
            <charset val="128"/>
          </rPr>
          <t xml:space="preserve">
</t>
        </r>
      </text>
    </comment>
    <comment ref="T7" authorId="0" shapeId="0" xr:uid="{4B2A1AEF-255D-9B4E-92D4-4C9EBF2E84DB}">
      <text>
        <r>
          <rPr>
            <sz val="9"/>
            <color rgb="FF000000"/>
            <rFont val="ＭＳ Ｐゴシック"/>
            <family val="2"/>
            <charset val="128"/>
          </rPr>
          <t>学年選択で自動入力。</t>
        </r>
        <r>
          <rPr>
            <sz val="9"/>
            <color rgb="FF000000"/>
            <rFont val="ＭＳ Ｐゴシック"/>
            <family val="2"/>
            <charset val="128"/>
          </rPr>
          <t xml:space="preserve">
</t>
        </r>
      </text>
    </comment>
    <comment ref="W7" authorId="0" shapeId="0" xr:uid="{BE4A9AD6-A263-D843-A60D-E505796F387C}">
      <text>
        <r>
          <rPr>
            <sz val="9"/>
            <color rgb="FF000000"/>
            <rFont val="ＭＳ Ｐゴシック"/>
            <family val="2"/>
            <charset val="128"/>
          </rPr>
          <t>学年選択で自動入力。</t>
        </r>
        <r>
          <rPr>
            <sz val="9"/>
            <color rgb="FF000000"/>
            <rFont val="ＭＳ Ｐゴシック"/>
            <family val="2"/>
            <charset val="128"/>
          </rPr>
          <t xml:space="preserve">
</t>
        </r>
      </text>
    </comment>
    <comment ref="X7" authorId="0" shapeId="0" xr:uid="{C502F91E-2696-8D4E-BCCF-6960C2652219}">
      <text>
        <r>
          <rPr>
            <sz val="9"/>
            <color rgb="FF000000"/>
            <rFont val="ＭＳ Ｐゴシック"/>
            <family val="2"/>
            <charset val="128"/>
          </rPr>
          <t>学年選択で自動入力。</t>
        </r>
        <r>
          <rPr>
            <sz val="9"/>
            <color rgb="FF000000"/>
            <rFont val="ＭＳ Ｐゴシック"/>
            <family val="2"/>
            <charset val="128"/>
          </rPr>
          <t xml:space="preserve">
</t>
        </r>
      </text>
    </comment>
    <comment ref="S8" authorId="0" shapeId="0" xr:uid="{E610602A-F6D2-CA43-85D6-5F83A83DEC07}">
      <text>
        <r>
          <rPr>
            <sz val="9"/>
            <color rgb="FF000000"/>
            <rFont val="ＭＳ Ｐゴシック"/>
            <family val="2"/>
            <charset val="128"/>
          </rPr>
          <t>学年選択で自動入力。</t>
        </r>
        <r>
          <rPr>
            <sz val="9"/>
            <color rgb="FF000000"/>
            <rFont val="ＭＳ Ｐゴシック"/>
            <family val="2"/>
            <charset val="128"/>
          </rPr>
          <t xml:space="preserve">
</t>
        </r>
      </text>
    </comment>
    <comment ref="T8" authorId="0" shapeId="0" xr:uid="{638378F5-9E13-3E40-B238-A0BA29CE8325}">
      <text>
        <r>
          <rPr>
            <sz val="9"/>
            <color rgb="FF000000"/>
            <rFont val="ＭＳ Ｐゴシック"/>
            <family val="2"/>
            <charset val="128"/>
          </rPr>
          <t>学年選択で自動入力。</t>
        </r>
        <r>
          <rPr>
            <sz val="9"/>
            <color rgb="FF000000"/>
            <rFont val="ＭＳ Ｐゴシック"/>
            <family val="2"/>
            <charset val="128"/>
          </rPr>
          <t xml:space="preserve">
</t>
        </r>
      </text>
    </comment>
    <comment ref="W8" authorId="0" shapeId="0" xr:uid="{0A7B119D-700D-D441-84D2-0355564211AB}">
      <text>
        <r>
          <rPr>
            <sz val="9"/>
            <color rgb="FF000000"/>
            <rFont val="ＭＳ Ｐゴシック"/>
            <family val="2"/>
            <charset val="128"/>
          </rPr>
          <t>学年選択で自動入力。</t>
        </r>
        <r>
          <rPr>
            <sz val="9"/>
            <color rgb="FF000000"/>
            <rFont val="ＭＳ Ｐゴシック"/>
            <family val="2"/>
            <charset val="128"/>
          </rPr>
          <t xml:space="preserve">
</t>
        </r>
      </text>
    </comment>
    <comment ref="X8" authorId="0" shapeId="0" xr:uid="{77266C7D-1441-D147-A753-768C492D808E}">
      <text>
        <r>
          <rPr>
            <sz val="9"/>
            <color rgb="FF000000"/>
            <rFont val="ＭＳ Ｐゴシック"/>
            <family val="2"/>
            <charset val="128"/>
          </rPr>
          <t>学年選択で自動入力。</t>
        </r>
        <r>
          <rPr>
            <sz val="9"/>
            <color rgb="FF000000"/>
            <rFont val="ＭＳ Ｐゴシック"/>
            <family val="2"/>
            <charset val="128"/>
          </rPr>
          <t xml:space="preserve">
</t>
        </r>
      </text>
    </comment>
    <comment ref="S9" authorId="0" shapeId="0" xr:uid="{C4BC9C8B-E187-734E-B45E-62984F8E7C2C}">
      <text>
        <r>
          <rPr>
            <sz val="9"/>
            <color rgb="FF000000"/>
            <rFont val="ＭＳ Ｐゴシック"/>
            <family val="2"/>
            <charset val="128"/>
          </rPr>
          <t>学年選択で自動入力。</t>
        </r>
        <r>
          <rPr>
            <sz val="9"/>
            <color rgb="FF000000"/>
            <rFont val="ＭＳ Ｐゴシック"/>
            <family val="2"/>
            <charset val="128"/>
          </rPr>
          <t xml:space="preserve">
</t>
        </r>
      </text>
    </comment>
    <comment ref="T9" authorId="0" shapeId="0" xr:uid="{69C48D7A-C5C5-2D49-BEA5-7DE3F5A3A5CA}">
      <text>
        <r>
          <rPr>
            <sz val="9"/>
            <color rgb="FF000000"/>
            <rFont val="ＭＳ Ｐゴシック"/>
            <family val="2"/>
            <charset val="128"/>
          </rPr>
          <t>学年選択で自動入力。</t>
        </r>
        <r>
          <rPr>
            <sz val="9"/>
            <color rgb="FF000000"/>
            <rFont val="ＭＳ Ｐゴシック"/>
            <family val="2"/>
            <charset val="128"/>
          </rPr>
          <t xml:space="preserve">
</t>
        </r>
      </text>
    </comment>
    <comment ref="W9" authorId="0" shapeId="0" xr:uid="{D61FB537-6050-954F-89B3-822C97EC2854}">
      <text>
        <r>
          <rPr>
            <sz val="9"/>
            <color rgb="FF000000"/>
            <rFont val="ＭＳ Ｐゴシック"/>
            <family val="2"/>
            <charset val="128"/>
          </rPr>
          <t>学年選択で自動入力。</t>
        </r>
        <r>
          <rPr>
            <sz val="9"/>
            <color rgb="FF000000"/>
            <rFont val="ＭＳ Ｐゴシック"/>
            <family val="2"/>
            <charset val="128"/>
          </rPr>
          <t xml:space="preserve">
</t>
        </r>
      </text>
    </comment>
    <comment ref="X9" authorId="0" shapeId="0" xr:uid="{5F18C3DA-60F0-0B44-B82B-F31E116BC57A}">
      <text>
        <r>
          <rPr>
            <sz val="9"/>
            <color rgb="FF000000"/>
            <rFont val="ＭＳ Ｐゴシック"/>
            <family val="2"/>
            <charset val="128"/>
          </rPr>
          <t>学年選択で自動入力。</t>
        </r>
        <r>
          <rPr>
            <sz val="9"/>
            <color rgb="FF000000"/>
            <rFont val="ＭＳ Ｐゴシック"/>
            <family val="2"/>
            <charset val="128"/>
          </rPr>
          <t xml:space="preserve">
</t>
        </r>
      </text>
    </comment>
    <comment ref="S10" authorId="0" shapeId="0" xr:uid="{292E3754-D8CA-EF4F-82B7-66EE1C09C885}">
      <text>
        <r>
          <rPr>
            <sz val="9"/>
            <color rgb="FF000000"/>
            <rFont val="ＭＳ Ｐゴシック"/>
            <family val="2"/>
            <charset val="128"/>
          </rPr>
          <t>学年選択で自動入力。</t>
        </r>
        <r>
          <rPr>
            <sz val="9"/>
            <color rgb="FF000000"/>
            <rFont val="ＭＳ Ｐゴシック"/>
            <family val="2"/>
            <charset val="128"/>
          </rPr>
          <t xml:space="preserve">
</t>
        </r>
      </text>
    </comment>
    <comment ref="T10" authorId="0" shapeId="0" xr:uid="{D510D411-425C-1A48-A38F-3A858B071F9A}">
      <text>
        <r>
          <rPr>
            <sz val="9"/>
            <color rgb="FF000000"/>
            <rFont val="ＭＳ Ｐゴシック"/>
            <family val="2"/>
            <charset val="128"/>
          </rPr>
          <t>学年選択で自動入力。</t>
        </r>
        <r>
          <rPr>
            <sz val="9"/>
            <color rgb="FF000000"/>
            <rFont val="ＭＳ Ｐゴシック"/>
            <family val="2"/>
            <charset val="128"/>
          </rPr>
          <t xml:space="preserve">
</t>
        </r>
      </text>
    </comment>
    <comment ref="W10" authorId="0" shapeId="0" xr:uid="{968F08B6-B903-2841-BC56-0464FB1855B4}">
      <text>
        <r>
          <rPr>
            <sz val="9"/>
            <color rgb="FF000000"/>
            <rFont val="ＭＳ Ｐゴシック"/>
            <family val="2"/>
            <charset val="128"/>
          </rPr>
          <t>学年選択で自動入力。</t>
        </r>
        <r>
          <rPr>
            <sz val="9"/>
            <color rgb="FF000000"/>
            <rFont val="ＭＳ Ｐゴシック"/>
            <family val="2"/>
            <charset val="128"/>
          </rPr>
          <t xml:space="preserve">
</t>
        </r>
      </text>
    </comment>
    <comment ref="X10" authorId="0" shapeId="0" xr:uid="{1AD81073-B99A-2140-939C-452F47B82834}">
      <text>
        <r>
          <rPr>
            <sz val="9"/>
            <color rgb="FF000000"/>
            <rFont val="ＭＳ Ｐゴシック"/>
            <family val="2"/>
            <charset val="128"/>
          </rPr>
          <t>学年選択で自動入力。</t>
        </r>
        <r>
          <rPr>
            <sz val="9"/>
            <color rgb="FF000000"/>
            <rFont val="ＭＳ Ｐゴシック"/>
            <family val="2"/>
            <charset val="128"/>
          </rPr>
          <t xml:space="preserve">
</t>
        </r>
      </text>
    </comment>
    <comment ref="S11" authorId="0" shapeId="0" xr:uid="{C23CC3E1-D7DF-C243-8F42-E94609648E24}">
      <text>
        <r>
          <rPr>
            <sz val="9"/>
            <color rgb="FF000000"/>
            <rFont val="ＭＳ Ｐゴシック"/>
            <family val="2"/>
            <charset val="128"/>
          </rPr>
          <t>学年選択で自動入力。</t>
        </r>
        <r>
          <rPr>
            <sz val="9"/>
            <color rgb="FF000000"/>
            <rFont val="ＭＳ Ｐゴシック"/>
            <family val="2"/>
            <charset val="128"/>
          </rPr>
          <t xml:space="preserve">
</t>
        </r>
      </text>
    </comment>
    <comment ref="T11" authorId="0" shapeId="0" xr:uid="{06608E1B-68D2-7B43-A386-C40A1ED522CC}">
      <text>
        <r>
          <rPr>
            <sz val="9"/>
            <color rgb="FF000000"/>
            <rFont val="ＭＳ Ｐゴシック"/>
            <family val="2"/>
            <charset val="128"/>
          </rPr>
          <t>学年選択で自動入力。</t>
        </r>
        <r>
          <rPr>
            <sz val="9"/>
            <color rgb="FF000000"/>
            <rFont val="ＭＳ Ｐゴシック"/>
            <family val="2"/>
            <charset val="128"/>
          </rPr>
          <t xml:space="preserve">
</t>
        </r>
      </text>
    </comment>
    <comment ref="W11" authorId="0" shapeId="0" xr:uid="{1834B75F-983E-A947-A37E-FACFAED78E10}">
      <text>
        <r>
          <rPr>
            <sz val="9"/>
            <color rgb="FF000000"/>
            <rFont val="ＭＳ Ｐゴシック"/>
            <family val="2"/>
            <charset val="128"/>
          </rPr>
          <t>学年選択で自動入力。</t>
        </r>
        <r>
          <rPr>
            <sz val="9"/>
            <color rgb="FF000000"/>
            <rFont val="ＭＳ Ｐゴシック"/>
            <family val="2"/>
            <charset val="128"/>
          </rPr>
          <t xml:space="preserve">
</t>
        </r>
      </text>
    </comment>
    <comment ref="X11" authorId="0" shapeId="0" xr:uid="{6C497650-0DD3-7A43-B9CC-C80D19AE11AE}">
      <text>
        <r>
          <rPr>
            <sz val="9"/>
            <color rgb="FF000000"/>
            <rFont val="ＭＳ Ｐゴシック"/>
            <family val="2"/>
            <charset val="128"/>
          </rPr>
          <t>学年選択で自動入力。</t>
        </r>
        <r>
          <rPr>
            <sz val="9"/>
            <color rgb="FF000000"/>
            <rFont val="ＭＳ Ｐゴシック"/>
            <family val="2"/>
            <charset val="128"/>
          </rPr>
          <t xml:space="preserve">
</t>
        </r>
      </text>
    </comment>
    <comment ref="S12" authorId="0" shapeId="0" xr:uid="{E8FE33E0-301E-4F49-960B-8273A851579D}">
      <text>
        <r>
          <rPr>
            <sz val="9"/>
            <color rgb="FF000000"/>
            <rFont val="ＭＳ Ｐゴシック"/>
            <family val="2"/>
            <charset val="128"/>
          </rPr>
          <t>学年選択で自動入力。</t>
        </r>
        <r>
          <rPr>
            <sz val="9"/>
            <color rgb="FF000000"/>
            <rFont val="ＭＳ Ｐゴシック"/>
            <family val="2"/>
            <charset val="128"/>
          </rPr>
          <t xml:space="preserve">
</t>
        </r>
      </text>
    </comment>
    <comment ref="T12" authorId="0" shapeId="0" xr:uid="{C2A97384-AE97-C841-8421-6D79BD87A480}">
      <text>
        <r>
          <rPr>
            <sz val="9"/>
            <color rgb="FF000000"/>
            <rFont val="ＭＳ Ｐゴシック"/>
            <family val="2"/>
            <charset val="128"/>
          </rPr>
          <t>学年選択で自動入力。</t>
        </r>
        <r>
          <rPr>
            <sz val="9"/>
            <color rgb="FF000000"/>
            <rFont val="ＭＳ Ｐゴシック"/>
            <family val="2"/>
            <charset val="128"/>
          </rPr>
          <t xml:space="preserve">
</t>
        </r>
      </text>
    </comment>
    <comment ref="W12" authorId="0" shapeId="0" xr:uid="{60B4E061-B093-814B-BE20-BA58E100725F}">
      <text>
        <r>
          <rPr>
            <sz val="9"/>
            <color rgb="FF000000"/>
            <rFont val="ＭＳ Ｐゴシック"/>
            <family val="2"/>
            <charset val="128"/>
          </rPr>
          <t>学年選択で自動入力。</t>
        </r>
        <r>
          <rPr>
            <sz val="9"/>
            <color rgb="FF000000"/>
            <rFont val="ＭＳ Ｐゴシック"/>
            <family val="2"/>
            <charset val="128"/>
          </rPr>
          <t xml:space="preserve">
</t>
        </r>
      </text>
    </comment>
    <comment ref="X12" authorId="0" shapeId="0" xr:uid="{B4A4117D-A357-B649-B61B-6C6761A69D13}">
      <text>
        <r>
          <rPr>
            <sz val="9"/>
            <color rgb="FF000000"/>
            <rFont val="ＭＳ Ｐゴシック"/>
            <family val="2"/>
            <charset val="128"/>
          </rPr>
          <t>学年選択で自動入力。</t>
        </r>
        <r>
          <rPr>
            <sz val="9"/>
            <color rgb="FF000000"/>
            <rFont val="ＭＳ Ｐゴシック"/>
            <family val="2"/>
            <charset val="128"/>
          </rPr>
          <t xml:space="preserve">
</t>
        </r>
      </text>
    </comment>
    <comment ref="S13" authorId="0" shapeId="0" xr:uid="{03FA3F1B-955D-6842-B04A-3A51C6853030}">
      <text>
        <r>
          <rPr>
            <sz val="9"/>
            <color rgb="FF000000"/>
            <rFont val="ＭＳ Ｐゴシック"/>
            <family val="2"/>
            <charset val="128"/>
          </rPr>
          <t>学年選択で自動入力。</t>
        </r>
        <r>
          <rPr>
            <sz val="9"/>
            <color rgb="FF000000"/>
            <rFont val="ＭＳ Ｐゴシック"/>
            <family val="2"/>
            <charset val="128"/>
          </rPr>
          <t xml:space="preserve">
</t>
        </r>
      </text>
    </comment>
    <comment ref="T13" authorId="0" shapeId="0" xr:uid="{5AB7EB3E-6DBD-5A4D-BD24-E4A81FE04A2B}">
      <text>
        <r>
          <rPr>
            <sz val="9"/>
            <color rgb="FF000000"/>
            <rFont val="ＭＳ Ｐゴシック"/>
            <family val="2"/>
            <charset val="128"/>
          </rPr>
          <t>学年選択で自動入力。</t>
        </r>
        <r>
          <rPr>
            <sz val="9"/>
            <color rgb="FF000000"/>
            <rFont val="ＭＳ Ｐゴシック"/>
            <family val="2"/>
            <charset val="128"/>
          </rPr>
          <t xml:space="preserve">
</t>
        </r>
      </text>
    </comment>
    <comment ref="W13" authorId="0" shapeId="0" xr:uid="{CA8E2BCB-6543-4441-8580-DBDEF5ADDE71}">
      <text>
        <r>
          <rPr>
            <sz val="9"/>
            <color rgb="FF000000"/>
            <rFont val="ＭＳ Ｐゴシック"/>
            <family val="2"/>
            <charset val="128"/>
          </rPr>
          <t>学年選択で自動入力。</t>
        </r>
        <r>
          <rPr>
            <sz val="9"/>
            <color rgb="FF000000"/>
            <rFont val="ＭＳ Ｐゴシック"/>
            <family val="2"/>
            <charset val="128"/>
          </rPr>
          <t xml:space="preserve">
</t>
        </r>
      </text>
    </comment>
    <comment ref="X13" authorId="0" shapeId="0" xr:uid="{F20802DE-4ECB-644B-9911-3D90955A0F58}">
      <text>
        <r>
          <rPr>
            <sz val="9"/>
            <color rgb="FF000000"/>
            <rFont val="ＭＳ Ｐゴシック"/>
            <family val="2"/>
            <charset val="128"/>
          </rPr>
          <t>学年選択で自動入力。</t>
        </r>
        <r>
          <rPr>
            <sz val="9"/>
            <color rgb="FF000000"/>
            <rFont val="ＭＳ Ｐゴシック"/>
            <family val="2"/>
            <charset val="128"/>
          </rPr>
          <t xml:space="preserve">
</t>
        </r>
      </text>
    </comment>
    <comment ref="S14" authorId="0" shapeId="0" xr:uid="{B04031F3-B7FD-D648-A298-CD6F0D9EEC10}">
      <text>
        <r>
          <rPr>
            <sz val="9"/>
            <color rgb="FF000000"/>
            <rFont val="ＭＳ Ｐゴシック"/>
            <family val="2"/>
            <charset val="128"/>
          </rPr>
          <t>学年選択で自動入力。</t>
        </r>
        <r>
          <rPr>
            <sz val="9"/>
            <color rgb="FF000000"/>
            <rFont val="ＭＳ Ｐゴシック"/>
            <family val="2"/>
            <charset val="128"/>
          </rPr>
          <t xml:space="preserve">
</t>
        </r>
      </text>
    </comment>
    <comment ref="T14" authorId="0" shapeId="0" xr:uid="{8B8228B3-F60F-BD4D-AA39-B3D755A4AA7A}">
      <text>
        <r>
          <rPr>
            <sz val="9"/>
            <color rgb="FF000000"/>
            <rFont val="ＭＳ Ｐゴシック"/>
            <family val="2"/>
            <charset val="128"/>
          </rPr>
          <t>学年選択で自動入力。</t>
        </r>
        <r>
          <rPr>
            <sz val="9"/>
            <color rgb="FF000000"/>
            <rFont val="ＭＳ Ｐゴシック"/>
            <family val="2"/>
            <charset val="128"/>
          </rPr>
          <t xml:space="preserve">
</t>
        </r>
      </text>
    </comment>
    <comment ref="W14" authorId="0" shapeId="0" xr:uid="{ADB2F89E-01BC-A04B-882F-00B54E7EA85E}">
      <text>
        <r>
          <rPr>
            <sz val="9"/>
            <color rgb="FF000000"/>
            <rFont val="ＭＳ Ｐゴシック"/>
            <family val="2"/>
            <charset val="128"/>
          </rPr>
          <t>学年選択で自動入力。</t>
        </r>
        <r>
          <rPr>
            <sz val="9"/>
            <color rgb="FF000000"/>
            <rFont val="ＭＳ Ｐゴシック"/>
            <family val="2"/>
            <charset val="128"/>
          </rPr>
          <t xml:space="preserve">
</t>
        </r>
      </text>
    </comment>
    <comment ref="X14" authorId="0" shapeId="0" xr:uid="{688CB359-5415-1741-93B9-7C7D2C6F6DB2}">
      <text>
        <r>
          <rPr>
            <sz val="9"/>
            <color rgb="FF000000"/>
            <rFont val="ＭＳ Ｐゴシック"/>
            <family val="2"/>
            <charset val="128"/>
          </rPr>
          <t>学年選択で自動入力。</t>
        </r>
        <r>
          <rPr>
            <sz val="9"/>
            <color rgb="FF000000"/>
            <rFont val="ＭＳ Ｐゴシック"/>
            <family val="2"/>
            <charset val="128"/>
          </rPr>
          <t xml:space="preserve">
</t>
        </r>
      </text>
    </comment>
    <comment ref="S15" authorId="0" shapeId="0" xr:uid="{8DADBBA3-8A4A-6F43-9F3F-5CC1FF6AD061}">
      <text>
        <r>
          <rPr>
            <sz val="9"/>
            <color rgb="FF000000"/>
            <rFont val="ＭＳ Ｐゴシック"/>
            <family val="2"/>
            <charset val="128"/>
          </rPr>
          <t>学年選択で自動入力。</t>
        </r>
        <r>
          <rPr>
            <sz val="9"/>
            <color rgb="FF000000"/>
            <rFont val="ＭＳ Ｐゴシック"/>
            <family val="2"/>
            <charset val="128"/>
          </rPr>
          <t xml:space="preserve">
</t>
        </r>
      </text>
    </comment>
    <comment ref="T15" authorId="0" shapeId="0" xr:uid="{D2161B02-36AA-DC4B-B0DA-37E28CCE7D1E}">
      <text>
        <r>
          <rPr>
            <sz val="9"/>
            <color rgb="FF000000"/>
            <rFont val="ＭＳ Ｐゴシック"/>
            <family val="2"/>
            <charset val="128"/>
          </rPr>
          <t>学年選択で自動入力。</t>
        </r>
        <r>
          <rPr>
            <sz val="9"/>
            <color rgb="FF000000"/>
            <rFont val="ＭＳ Ｐゴシック"/>
            <family val="2"/>
            <charset val="128"/>
          </rPr>
          <t xml:space="preserve">
</t>
        </r>
      </text>
    </comment>
    <comment ref="W15" authorId="0" shapeId="0" xr:uid="{F115465B-48F8-7845-9E67-454F4AF21F21}">
      <text>
        <r>
          <rPr>
            <sz val="9"/>
            <color rgb="FF000000"/>
            <rFont val="ＭＳ Ｐゴシック"/>
            <family val="2"/>
            <charset val="128"/>
          </rPr>
          <t>学年選択で自動入力。</t>
        </r>
        <r>
          <rPr>
            <sz val="9"/>
            <color rgb="FF000000"/>
            <rFont val="ＭＳ Ｐゴシック"/>
            <family val="2"/>
            <charset val="128"/>
          </rPr>
          <t xml:space="preserve">
</t>
        </r>
      </text>
    </comment>
    <comment ref="X15" authorId="0" shapeId="0" xr:uid="{45005C47-649B-3B43-BCAC-0849C11D0192}">
      <text>
        <r>
          <rPr>
            <sz val="9"/>
            <color rgb="FF000000"/>
            <rFont val="ＭＳ Ｐゴシック"/>
            <family val="2"/>
            <charset val="128"/>
          </rPr>
          <t>学年選択で自動入力。</t>
        </r>
        <r>
          <rPr>
            <sz val="9"/>
            <color rgb="FF000000"/>
            <rFont val="ＭＳ Ｐゴシック"/>
            <family val="2"/>
            <charset val="128"/>
          </rPr>
          <t xml:space="preserve">
</t>
        </r>
      </text>
    </comment>
  </commentList>
</comments>
</file>

<file path=xl/sharedStrings.xml><?xml version="1.0" encoding="utf-8"?>
<sst xmlns="http://schemas.openxmlformats.org/spreadsheetml/2006/main" count="509" uniqueCount="238">
  <si>
    <t>ふりがな</t>
    <phoneticPr fontId="1"/>
  </si>
  <si>
    <t>支部名</t>
    <rPh sb="0" eb="2">
      <t>シブ</t>
    </rPh>
    <rPh sb="2" eb="3">
      <t>メイ</t>
    </rPh>
    <phoneticPr fontId="1"/>
  </si>
  <si>
    <t>大会補助役員</t>
    <rPh sb="0" eb="2">
      <t>タイカイ</t>
    </rPh>
    <rPh sb="2" eb="4">
      <t>ホジョ</t>
    </rPh>
    <rPh sb="4" eb="6">
      <t>ヤクイン</t>
    </rPh>
    <phoneticPr fontId="1"/>
  </si>
  <si>
    <t>㉘　組手団体戦　小学生の部</t>
    <rPh sb="2" eb="4">
      <t>クミテ</t>
    </rPh>
    <rPh sb="4" eb="6">
      <t>ダンタイ</t>
    </rPh>
    <rPh sb="6" eb="7">
      <t>セン</t>
    </rPh>
    <rPh sb="8" eb="11">
      <t>ショウガクセイ</t>
    </rPh>
    <rPh sb="12" eb="13">
      <t>ブ</t>
    </rPh>
    <phoneticPr fontId="1"/>
  </si>
  <si>
    <t>㉙　組手団体戦　中学生男子の部</t>
    <rPh sb="2" eb="4">
      <t>クミテ</t>
    </rPh>
    <rPh sb="4" eb="6">
      <t>ダンタイ</t>
    </rPh>
    <rPh sb="6" eb="7">
      <t>セン</t>
    </rPh>
    <rPh sb="8" eb="11">
      <t>チュウガクセイ</t>
    </rPh>
    <rPh sb="11" eb="13">
      <t>ダンシ</t>
    </rPh>
    <rPh sb="14" eb="15">
      <t>ブ</t>
    </rPh>
    <phoneticPr fontId="1"/>
  </si>
  <si>
    <t>㉚　組手団体戦　高校生男子の部</t>
    <phoneticPr fontId="1"/>
  </si>
  <si>
    <t>㉛　組手団体戦　一般・大学男子の部</t>
    <phoneticPr fontId="1"/>
  </si>
  <si>
    <t>㉜　組手団体戦　一般・大学女子の部</t>
    <phoneticPr fontId="1"/>
  </si>
  <si>
    <t>氏　名</t>
    <rPh sb="0" eb="1">
      <t>シ</t>
    </rPh>
    <rPh sb="2" eb="3">
      <t>メイ</t>
    </rPh>
    <phoneticPr fontId="1"/>
  </si>
  <si>
    <t>支部長　氏名</t>
    <rPh sb="0" eb="2">
      <t>シブ</t>
    </rPh>
    <rPh sb="2" eb="3">
      <t>チョウ</t>
    </rPh>
    <rPh sb="4" eb="6">
      <t>シメイ</t>
    </rPh>
    <phoneticPr fontId="1"/>
  </si>
  <si>
    <t>メールアドレス</t>
    <phoneticPr fontId="1"/>
  </si>
  <si>
    <t>連絡責任者　氏名</t>
    <rPh sb="0" eb="2">
      <t>レンラク</t>
    </rPh>
    <rPh sb="2" eb="5">
      <t>セキニンシャ</t>
    </rPh>
    <phoneticPr fontId="1"/>
  </si>
  <si>
    <t>住　所</t>
    <rPh sb="0" eb="1">
      <t>ジュウ</t>
    </rPh>
    <rPh sb="2" eb="3">
      <t>ショ</t>
    </rPh>
    <phoneticPr fontId="1"/>
  </si>
  <si>
    <t>電　話</t>
    <rPh sb="0" eb="1">
      <t>デン</t>
    </rPh>
    <rPh sb="2" eb="3">
      <t>ハナシ</t>
    </rPh>
    <phoneticPr fontId="1"/>
  </si>
  <si>
    <t>携　帯</t>
    <rPh sb="0" eb="1">
      <t>ケイ</t>
    </rPh>
    <rPh sb="2" eb="3">
      <t>オビ</t>
    </rPh>
    <phoneticPr fontId="1"/>
  </si>
  <si>
    <t>監督</t>
    <rPh sb="0" eb="2">
      <t>カントク</t>
    </rPh>
    <phoneticPr fontId="1"/>
  </si>
  <si>
    <t>・1頁全面</t>
    <phoneticPr fontId="1"/>
  </si>
  <si>
    <t>・1/2頁</t>
    <phoneticPr fontId="1"/>
  </si>
  <si>
    <t>・1/4頁</t>
    <phoneticPr fontId="1"/>
  </si>
  <si>
    <t>・1/6頁</t>
    <phoneticPr fontId="1"/>
  </si>
  <si>
    <t>40,000円</t>
    <rPh sb="2" eb="7">
      <t>０００エン</t>
    </rPh>
    <phoneticPr fontId="1"/>
  </si>
  <si>
    <t>30,000円</t>
    <rPh sb="2" eb="7">
      <t>０００エン</t>
    </rPh>
    <phoneticPr fontId="1"/>
  </si>
  <si>
    <t>20,000円</t>
    <rPh sb="2" eb="7">
      <t>０００エン</t>
    </rPh>
    <phoneticPr fontId="1"/>
  </si>
  <si>
    <t>10,000円</t>
    <rPh sb="2" eb="7">
      <t>０００エン</t>
    </rPh>
    <phoneticPr fontId="1"/>
  </si>
  <si>
    <t>5,000円</t>
    <rPh sb="1" eb="6">
      <t>０００エン</t>
    </rPh>
    <phoneticPr fontId="1"/>
  </si>
  <si>
    <t>組手団体戦</t>
    <rPh sb="0" eb="2">
      <t>クミテ</t>
    </rPh>
    <rPh sb="2" eb="4">
      <t>ダンタイ</t>
    </rPh>
    <rPh sb="4" eb="5">
      <t>セン</t>
    </rPh>
    <phoneticPr fontId="1"/>
  </si>
  <si>
    <t>大会審判員</t>
    <rPh sb="0" eb="2">
      <t>タイカイ</t>
    </rPh>
    <rPh sb="2" eb="5">
      <t>シンパンイン</t>
    </rPh>
    <phoneticPr fontId="1"/>
  </si>
  <si>
    <t>審判員・補助役員・監督</t>
    <rPh sb="0" eb="3">
      <t>シンパンイン</t>
    </rPh>
    <rPh sb="9" eb="11">
      <t>カントク</t>
    </rPh>
    <phoneticPr fontId="1"/>
  </si>
  <si>
    <t>一般・高校・中学</t>
    <rPh sb="0" eb="2">
      <t>イッパン</t>
    </rPh>
    <rPh sb="3" eb="5">
      <t>コウコウ</t>
    </rPh>
    <rPh sb="6" eb="8">
      <t>チュウガク</t>
    </rPh>
    <phoneticPr fontId="1"/>
  </si>
  <si>
    <t>1日目　　　2日目</t>
    <rPh sb="0" eb="2">
      <t>イチニチ</t>
    </rPh>
    <rPh sb="2" eb="3">
      <t>メ</t>
    </rPh>
    <rPh sb="7" eb="8">
      <t>ニチ</t>
    </rPh>
    <rPh sb="8" eb="9">
      <t>メ</t>
    </rPh>
    <phoneticPr fontId="1"/>
  </si>
  <si>
    <t>備考</t>
    <rPh sb="0" eb="2">
      <t>ビコウ</t>
    </rPh>
    <phoneticPr fontId="1"/>
  </si>
  <si>
    <t>協力日</t>
    <rPh sb="0" eb="2">
      <t>キョウリョク</t>
    </rPh>
    <rPh sb="2" eb="3">
      <t>ビ</t>
    </rPh>
    <phoneticPr fontId="1"/>
  </si>
  <si>
    <t>協力日</t>
    <phoneticPr fontId="1"/>
  </si>
  <si>
    <t>氏　名</t>
    <phoneticPr fontId="1"/>
  </si>
  <si>
    <t>資格・称号</t>
    <rPh sb="0" eb="2">
      <t>シカク</t>
    </rPh>
    <rPh sb="3" eb="5">
      <t>ショウゴウ</t>
    </rPh>
    <phoneticPr fontId="1"/>
  </si>
  <si>
    <t>・1/3頁</t>
    <phoneticPr fontId="1"/>
  </si>
  <si>
    <t>形個人戦</t>
    <phoneticPr fontId="1"/>
  </si>
  <si>
    <t>㉚　組手団体戦　高校生男子の部</t>
    <phoneticPr fontId="1"/>
  </si>
  <si>
    <t>掲載しない</t>
    <phoneticPr fontId="1"/>
  </si>
  <si>
    <t>0円</t>
    <rPh sb="1" eb="2">
      <t>エン</t>
    </rPh>
    <phoneticPr fontId="1"/>
  </si>
  <si>
    <t>ブロック</t>
    <phoneticPr fontId="1"/>
  </si>
  <si>
    <t>連合チーム</t>
    <rPh sb="0" eb="2">
      <t>レンゴウ</t>
    </rPh>
    <phoneticPr fontId="1"/>
  </si>
  <si>
    <t>組手団体戦　連合チーム</t>
    <rPh sb="0" eb="2">
      <t>クミテ</t>
    </rPh>
    <rPh sb="2" eb="4">
      <t>ダンタイ</t>
    </rPh>
    <rPh sb="4" eb="5">
      <t>セン</t>
    </rPh>
    <phoneticPr fontId="1"/>
  </si>
  <si>
    <t>の部</t>
    <phoneticPr fontId="1"/>
  </si>
  <si>
    <t>大会役員・来賓</t>
    <rPh sb="0" eb="2">
      <t>タイカイ</t>
    </rPh>
    <rPh sb="2" eb="4">
      <t>ヤクイン</t>
    </rPh>
    <rPh sb="5" eb="7">
      <t>ライヒン</t>
    </rPh>
    <phoneticPr fontId="1"/>
  </si>
  <si>
    <t>領 収 書</t>
    <rPh sb="0" eb="1">
      <t>リョウ</t>
    </rPh>
    <rPh sb="2" eb="3">
      <t>オサム</t>
    </rPh>
    <rPh sb="4" eb="5">
      <t>ショ</t>
    </rPh>
    <phoneticPr fontId="1"/>
  </si>
  <si>
    <t>NO.</t>
    <phoneticPr fontId="1"/>
  </si>
  <si>
    <t>様</t>
    <rPh sb="0" eb="1">
      <t>サマ</t>
    </rPh>
    <phoneticPr fontId="1"/>
  </si>
  <si>
    <t>★</t>
  </si>
  <si>
    <t>但し</t>
    <rPh sb="0" eb="1">
      <t>タダシ</t>
    </rPh>
    <phoneticPr fontId="1"/>
  </si>
  <si>
    <t>として</t>
    <phoneticPr fontId="1"/>
  </si>
  <si>
    <t>上記正に領収致しました。</t>
    <phoneticPr fontId="1"/>
  </si>
  <si>
    <t>現　金</t>
    <rPh sb="0" eb="1">
      <t>ゲン</t>
    </rPh>
    <rPh sb="2" eb="3">
      <t>キン</t>
    </rPh>
    <phoneticPr fontId="1"/>
  </si>
  <si>
    <t>振　込</t>
    <rPh sb="0" eb="1">
      <t>シン</t>
    </rPh>
    <rPh sb="2" eb="3">
      <t>コミ</t>
    </rPh>
    <phoneticPr fontId="1"/>
  </si>
  <si>
    <t>その他</t>
    <rPh sb="2" eb="3">
      <t>タ</t>
    </rPh>
    <phoneticPr fontId="1"/>
  </si>
  <si>
    <t>和道流空手道連盟</t>
    <rPh sb="0" eb="1">
      <t>ワ</t>
    </rPh>
    <rPh sb="1" eb="2">
      <t>ドウ</t>
    </rPh>
    <rPh sb="2" eb="3">
      <t>リュウ</t>
    </rPh>
    <rPh sb="3" eb="5">
      <t>カラテ</t>
    </rPh>
    <rPh sb="5" eb="6">
      <t>ドウ</t>
    </rPh>
    <rPh sb="6" eb="8">
      <t>レンメイ</t>
    </rPh>
    <phoneticPr fontId="1"/>
  </si>
  <si>
    <t>㉝　エキシビション　基本組手の部</t>
    <rPh sb="10" eb="12">
      <t>キホン</t>
    </rPh>
    <rPh sb="12" eb="14">
      <t>クミテ</t>
    </rPh>
    <rPh sb="15" eb="16">
      <t>ブ</t>
    </rPh>
    <phoneticPr fontId="1"/>
  </si>
  <si>
    <t>㉝　エキシビション　基本組手の部</t>
    <phoneticPr fontId="1"/>
  </si>
  <si>
    <t>〒・住所</t>
    <phoneticPr fontId="1"/>
  </si>
  <si>
    <t>　</t>
    <phoneticPr fontId="1"/>
  </si>
  <si>
    <t>全支部納入</t>
    <phoneticPr fontId="1"/>
  </si>
  <si>
    <t>領収書発行日</t>
    <rPh sb="0" eb="3">
      <t>リョウシュウショ</t>
    </rPh>
    <rPh sb="3" eb="5">
      <t>ハッコウ</t>
    </rPh>
    <rPh sb="5" eb="6">
      <t>ビ</t>
    </rPh>
    <phoneticPr fontId="1"/>
  </si>
  <si>
    <t>参加申込日</t>
    <rPh sb="0" eb="2">
      <t>サンカ</t>
    </rPh>
    <rPh sb="2" eb="4">
      <t>モウシコミ</t>
    </rPh>
    <rPh sb="4" eb="5">
      <t>ビ</t>
    </rPh>
    <phoneticPr fontId="1"/>
  </si>
  <si>
    <t>大会プログラム広告掲載</t>
    <phoneticPr fontId="1"/>
  </si>
  <si>
    <t>特別協力金</t>
    <phoneticPr fontId="1"/>
  </si>
  <si>
    <t>初期入力表</t>
    <phoneticPr fontId="1"/>
  </si>
  <si>
    <t>大会プログラム 広告原稿</t>
    <rPh sb="0" eb="2">
      <t>タイカイ</t>
    </rPh>
    <rPh sb="8" eb="10">
      <t>コウコク</t>
    </rPh>
    <rPh sb="10" eb="12">
      <t>ゲンコウ</t>
    </rPh>
    <phoneticPr fontId="1"/>
  </si>
  <si>
    <t>和道流空手道連盟北海道本部
本部長　鈴木　愼一</t>
    <rPh sb="0" eb="1">
      <t>ワ</t>
    </rPh>
    <rPh sb="1" eb="2">
      <t>ドウ</t>
    </rPh>
    <rPh sb="2" eb="3">
      <t>リュウ</t>
    </rPh>
    <rPh sb="3" eb="5">
      <t>カラテ</t>
    </rPh>
    <rPh sb="5" eb="6">
      <t>ドウ</t>
    </rPh>
    <rPh sb="6" eb="8">
      <t>レンメイ</t>
    </rPh>
    <rPh sb="8" eb="11">
      <t>ホッカイドウ</t>
    </rPh>
    <rPh sb="11" eb="13">
      <t>ホンブ</t>
    </rPh>
    <rPh sb="18" eb="20">
      <t>スズキシンイチ</t>
    </rPh>
    <rPh sb="21" eb="23">
      <t>シンイチ</t>
    </rPh>
    <phoneticPr fontId="1"/>
  </si>
  <si>
    <t>和道流空手道連盟北海道本部
本部長　鈴木　愼一</t>
    <rPh sb="0" eb="1">
      <t>ワ</t>
    </rPh>
    <rPh sb="1" eb="2">
      <t>ドウ</t>
    </rPh>
    <rPh sb="2" eb="3">
      <t>リュウ</t>
    </rPh>
    <rPh sb="3" eb="5">
      <t>カラテ</t>
    </rPh>
    <rPh sb="5" eb="6">
      <t>ドウ</t>
    </rPh>
    <rPh sb="6" eb="8">
      <t>レンメイ</t>
    </rPh>
    <rPh sb="8" eb="11">
      <t>ホッカイドウ</t>
    </rPh>
    <rPh sb="11" eb="13">
      <t>ホンブ</t>
    </rPh>
    <rPh sb="18" eb="20">
      <t>スズキ</t>
    </rPh>
    <rPh sb="21" eb="23">
      <t>シンイチ</t>
    </rPh>
    <phoneticPr fontId="1"/>
  </si>
  <si>
    <t>No</t>
    <phoneticPr fontId="1"/>
  </si>
  <si>
    <t>学年</t>
    <rPh sb="0" eb="2">
      <t>ガクネn</t>
    </rPh>
    <phoneticPr fontId="1"/>
  </si>
  <si>
    <t>ふりがな</t>
    <phoneticPr fontId="8"/>
  </si>
  <si>
    <t>団体名</t>
    <rPh sb="0" eb="3">
      <t>ダンタイ</t>
    </rPh>
    <phoneticPr fontId="1"/>
  </si>
  <si>
    <t>形</t>
    <rPh sb="0" eb="1">
      <t xml:space="preserve">カタ </t>
    </rPh>
    <phoneticPr fontId="1"/>
  </si>
  <si>
    <t>組手</t>
    <rPh sb="0" eb="2">
      <t>クミテ</t>
    </rPh>
    <phoneticPr fontId="1"/>
  </si>
  <si>
    <t>氏　　名</t>
    <rPh sb="0" eb="4">
      <t>シメイ</t>
    </rPh>
    <phoneticPr fontId="1"/>
  </si>
  <si>
    <t>○</t>
    <phoneticPr fontId="8"/>
  </si>
  <si>
    <t>小1</t>
    <rPh sb="0" eb="1">
      <t>ショウ</t>
    </rPh>
    <phoneticPr fontId="8"/>
  </si>
  <si>
    <t>小5</t>
    <rPh sb="0" eb="1">
      <t>ショウ</t>
    </rPh>
    <phoneticPr fontId="8"/>
  </si>
  <si>
    <t>小2</t>
    <rPh sb="0" eb="1">
      <t>ショウ</t>
    </rPh>
    <phoneticPr fontId="8"/>
  </si>
  <si>
    <t>小3</t>
    <rPh sb="0" eb="1">
      <t>ショウ</t>
    </rPh>
    <phoneticPr fontId="8"/>
  </si>
  <si>
    <t>小4</t>
    <rPh sb="0" eb="1">
      <t>ショウ</t>
    </rPh>
    <phoneticPr fontId="8"/>
  </si>
  <si>
    <t>小6</t>
    <rPh sb="0" eb="1">
      <t>ショウ</t>
    </rPh>
    <phoneticPr fontId="8"/>
  </si>
  <si>
    <t>大学・一般</t>
    <rPh sb="0" eb="2">
      <t>ダイガク</t>
    </rPh>
    <rPh sb="3" eb="5">
      <t>イッパン</t>
    </rPh>
    <phoneticPr fontId="8"/>
  </si>
  <si>
    <t>１種目</t>
    <rPh sb="1" eb="3">
      <t>シュモク</t>
    </rPh>
    <phoneticPr fontId="8"/>
  </si>
  <si>
    <t>２種目</t>
    <rPh sb="1" eb="3">
      <t>シュモク</t>
    </rPh>
    <phoneticPr fontId="8"/>
  </si>
  <si>
    <t>参　加　者　名　簿　兼　障　害　保　険　登　録　名　簿</t>
    <rPh sb="0" eb="9">
      <t>サンカ</t>
    </rPh>
    <rPh sb="10" eb="11">
      <t xml:space="preserve">ケン </t>
    </rPh>
    <phoneticPr fontId="8"/>
  </si>
  <si>
    <t>性別</t>
    <rPh sb="0" eb="2">
      <t>セイベテゥ</t>
    </rPh>
    <phoneticPr fontId="1"/>
  </si>
  <si>
    <t>男</t>
    <rPh sb="0" eb="1">
      <t>オトコ</t>
    </rPh>
    <phoneticPr fontId="1"/>
  </si>
  <si>
    <t>女</t>
    <rPh sb="0" eb="1">
      <t>オンナ</t>
    </rPh>
    <phoneticPr fontId="1"/>
  </si>
  <si>
    <t>中１</t>
    <rPh sb="0" eb="1">
      <t>チュウガク</t>
    </rPh>
    <phoneticPr fontId="8"/>
  </si>
  <si>
    <t>生年月日</t>
    <rPh sb="0" eb="4">
      <t>セイネンガッピ</t>
    </rPh>
    <phoneticPr fontId="1"/>
  </si>
  <si>
    <t>住所</t>
    <rPh sb="0" eb="2">
      <t>ジュウセィオ</t>
    </rPh>
    <phoneticPr fontId="1"/>
  </si>
  <si>
    <t>中２</t>
    <rPh sb="0" eb="1">
      <t>チュウ</t>
    </rPh>
    <phoneticPr fontId="8"/>
  </si>
  <si>
    <t>中３</t>
    <rPh sb="0" eb="1">
      <t>チュウ</t>
    </rPh>
    <phoneticPr fontId="8"/>
  </si>
  <si>
    <t>高１</t>
    <rPh sb="0" eb="1">
      <t>コウコウ</t>
    </rPh>
    <phoneticPr fontId="8"/>
  </si>
  <si>
    <t>高２</t>
    <rPh sb="0" eb="1">
      <t>コウコウ</t>
    </rPh>
    <phoneticPr fontId="8"/>
  </si>
  <si>
    <t>高３</t>
    <rPh sb="0" eb="1">
      <t>コウコウ</t>
    </rPh>
    <phoneticPr fontId="8"/>
  </si>
  <si>
    <t>男子出場者数</t>
    <rPh sb="0" eb="2">
      <t>ダンシカタ</t>
    </rPh>
    <rPh sb="2" eb="5">
      <t>シュテゥ</t>
    </rPh>
    <rPh sb="5" eb="6">
      <t>スウ</t>
    </rPh>
    <phoneticPr fontId="8"/>
  </si>
  <si>
    <t>競技種目</t>
    <rPh sb="0" eb="4">
      <t>キョウ</t>
    </rPh>
    <phoneticPr fontId="1"/>
  </si>
  <si>
    <t>参加料</t>
    <rPh sb="0" eb="3">
      <t>サンカ</t>
    </rPh>
    <phoneticPr fontId="1"/>
  </si>
  <si>
    <t>参加人数</t>
    <rPh sb="0" eb="2">
      <t>サンカ</t>
    </rPh>
    <rPh sb="2" eb="4">
      <t>ニn</t>
    </rPh>
    <phoneticPr fontId="1"/>
  </si>
  <si>
    <t>合計金額</t>
    <rPh sb="0" eb="4">
      <t>ゴウケイ</t>
    </rPh>
    <phoneticPr fontId="1"/>
  </si>
  <si>
    <t>小学１・２年生男子の部</t>
    <rPh sb="2" eb="3">
      <t xml:space="preserve">カタ </t>
    </rPh>
    <rPh sb="3" eb="6">
      <t>コジn</t>
    </rPh>
    <rPh sb="7" eb="9">
      <t>ショウネnダンセィ</t>
    </rPh>
    <phoneticPr fontId="1"/>
  </si>
  <si>
    <t>小学１・２年生女子の部</t>
    <rPh sb="0" eb="1">
      <t>コジn</t>
    </rPh>
    <rPh sb="2" eb="4">
      <t>ショウ</t>
    </rPh>
    <rPh sb="7" eb="9">
      <t>ネn</t>
    </rPh>
    <rPh sb="9" eb="11">
      <t>ジョセィ</t>
    </rPh>
    <phoneticPr fontId="1"/>
  </si>
  <si>
    <t>小学３・４年生男子の部</t>
    <rPh sb="0" eb="1">
      <t>コジn</t>
    </rPh>
    <rPh sb="2" eb="4">
      <t>ショウ</t>
    </rPh>
    <rPh sb="7" eb="9">
      <t>ネn</t>
    </rPh>
    <rPh sb="9" eb="11">
      <t>ダンセィ</t>
    </rPh>
    <phoneticPr fontId="1"/>
  </si>
  <si>
    <t>小学３・４年生女子の部</t>
    <rPh sb="0" eb="1">
      <t>コジn</t>
    </rPh>
    <rPh sb="2" eb="4">
      <t>ショウ</t>
    </rPh>
    <rPh sb="7" eb="9">
      <t>ネn</t>
    </rPh>
    <rPh sb="9" eb="11">
      <t>ジョセィ</t>
    </rPh>
    <phoneticPr fontId="1"/>
  </si>
  <si>
    <t>小学５・６年生男子の部</t>
    <rPh sb="0" eb="1">
      <t>コジn</t>
    </rPh>
    <rPh sb="2" eb="4">
      <t>ショウ</t>
    </rPh>
    <rPh sb="7" eb="9">
      <t>ネn</t>
    </rPh>
    <rPh sb="9" eb="11">
      <t>ダンセィ</t>
    </rPh>
    <phoneticPr fontId="1"/>
  </si>
  <si>
    <t>小学５・６年生女子の部</t>
    <rPh sb="0" eb="1">
      <t>コジn</t>
    </rPh>
    <rPh sb="2" eb="4">
      <t>ショウ</t>
    </rPh>
    <rPh sb="7" eb="9">
      <t>ネn</t>
    </rPh>
    <rPh sb="9" eb="11">
      <t>ジョセィ</t>
    </rPh>
    <phoneticPr fontId="1"/>
  </si>
  <si>
    <t>中学生男子の部</t>
    <rPh sb="0" eb="1">
      <t>コジn</t>
    </rPh>
    <rPh sb="2" eb="5">
      <t>チュウ</t>
    </rPh>
    <rPh sb="5" eb="7">
      <t>ダンセィ</t>
    </rPh>
    <phoneticPr fontId="1"/>
  </si>
  <si>
    <t>中学生女子の部</t>
    <rPh sb="0" eb="1">
      <t>コジn</t>
    </rPh>
    <rPh sb="2" eb="5">
      <t>チュウ</t>
    </rPh>
    <rPh sb="5" eb="7">
      <t>ジョセィ</t>
    </rPh>
    <phoneticPr fontId="1"/>
  </si>
  <si>
    <t>高校生男子の部</t>
    <rPh sb="0" eb="1">
      <t>コジn</t>
    </rPh>
    <rPh sb="2" eb="5">
      <t>コウコウ</t>
    </rPh>
    <rPh sb="5" eb="7">
      <t>ダンセィ</t>
    </rPh>
    <phoneticPr fontId="1"/>
  </si>
  <si>
    <t>高校生女子の部</t>
    <rPh sb="0" eb="1">
      <t>コジn</t>
    </rPh>
    <rPh sb="2" eb="5">
      <t>コウコウ</t>
    </rPh>
    <rPh sb="5" eb="7">
      <t>ジョセィ</t>
    </rPh>
    <phoneticPr fontId="1"/>
  </si>
  <si>
    <t>一般・大学男子の部</t>
    <rPh sb="0" eb="1">
      <t>コジn</t>
    </rPh>
    <rPh sb="2" eb="4">
      <t>イッパn</t>
    </rPh>
    <rPh sb="5" eb="7">
      <t>ダイガク</t>
    </rPh>
    <rPh sb="7" eb="9">
      <t>ダンセィ</t>
    </rPh>
    <phoneticPr fontId="1"/>
  </si>
  <si>
    <t>一般・大学女子の部</t>
    <rPh sb="0" eb="1">
      <t>コジn</t>
    </rPh>
    <rPh sb="2" eb="4">
      <t>イッパn</t>
    </rPh>
    <rPh sb="5" eb="7">
      <t>ダイガク</t>
    </rPh>
    <rPh sb="7" eb="9">
      <t>ジョセィ</t>
    </rPh>
    <phoneticPr fontId="1"/>
  </si>
  <si>
    <t>組手個人戦</t>
    <rPh sb="0" eb="2">
      <t>クミテ</t>
    </rPh>
    <rPh sb="2" eb="5">
      <t>コジn</t>
    </rPh>
    <phoneticPr fontId="1"/>
  </si>
  <si>
    <t>組手団体戦</t>
    <rPh sb="0" eb="1">
      <t>クミテ</t>
    </rPh>
    <phoneticPr fontId="1"/>
  </si>
  <si>
    <t>小学生の部</t>
    <rPh sb="0" eb="3">
      <t>ショウ</t>
    </rPh>
    <phoneticPr fontId="1"/>
  </si>
  <si>
    <t>中学生の部</t>
    <rPh sb="0" eb="3">
      <t>チュウ</t>
    </rPh>
    <phoneticPr fontId="1"/>
  </si>
  <si>
    <t>高校生の部</t>
    <rPh sb="0" eb="3">
      <t>コウコウ</t>
    </rPh>
    <phoneticPr fontId="1"/>
  </si>
  <si>
    <t>一般・大学男子の部</t>
    <rPh sb="0" eb="2">
      <t>イッパn</t>
    </rPh>
    <rPh sb="3" eb="5">
      <t>ダイガク</t>
    </rPh>
    <rPh sb="5" eb="7">
      <t>ダンセィ</t>
    </rPh>
    <rPh sb="8" eb="9">
      <t xml:space="preserve">ブ </t>
    </rPh>
    <phoneticPr fontId="1"/>
  </si>
  <si>
    <t>基本組手の部</t>
    <rPh sb="0" eb="2">
      <t>キホn</t>
    </rPh>
    <rPh sb="2" eb="4">
      <t>クミテ</t>
    </rPh>
    <phoneticPr fontId="1"/>
  </si>
  <si>
    <t>エキシビジョン</t>
    <phoneticPr fontId="1"/>
  </si>
  <si>
    <t>参加料集計表</t>
    <rPh sb="0" eb="6">
      <t>サンカ</t>
    </rPh>
    <phoneticPr fontId="1"/>
  </si>
  <si>
    <t>女子出場者数</t>
    <rPh sb="0" eb="1">
      <t>オンナ</t>
    </rPh>
    <rPh sb="1" eb="2">
      <t>ダンシカタ</t>
    </rPh>
    <rPh sb="2" eb="5">
      <t>シュテゥ</t>
    </rPh>
    <rPh sb="5" eb="6">
      <t>スウ</t>
    </rPh>
    <phoneticPr fontId="8"/>
  </si>
  <si>
    <t>１日目　大会役員・来賓</t>
    <rPh sb="1" eb="3">
      <t>NIT</t>
    </rPh>
    <rPh sb="4" eb="8">
      <t>TAIKA</t>
    </rPh>
    <rPh sb="9" eb="11">
      <t>RAIHIN</t>
    </rPh>
    <phoneticPr fontId="1"/>
  </si>
  <si>
    <t>２日目　大会役員・来賓</t>
    <rPh sb="1" eb="3">
      <t>NIT</t>
    </rPh>
    <rPh sb="4" eb="8">
      <t>TAIKA</t>
    </rPh>
    <rPh sb="9" eb="11">
      <t>RAIHIN</t>
    </rPh>
    <phoneticPr fontId="1"/>
  </si>
  <si>
    <t>１日目　大会審判</t>
    <rPh sb="1" eb="3">
      <t>NIT</t>
    </rPh>
    <rPh sb="4" eb="6">
      <t>TAIKA</t>
    </rPh>
    <rPh sb="6" eb="8">
      <t>SINNPAN</t>
    </rPh>
    <phoneticPr fontId="1"/>
  </si>
  <si>
    <t>１日目　大会補助役員</t>
    <rPh sb="1" eb="3">
      <t>NIT</t>
    </rPh>
    <rPh sb="4" eb="10">
      <t>TAIKA</t>
    </rPh>
    <phoneticPr fontId="1"/>
  </si>
  <si>
    <t>２日目　大会審判</t>
    <rPh sb="1" eb="3">
      <t>NIT</t>
    </rPh>
    <rPh sb="4" eb="6">
      <t>TAIKA</t>
    </rPh>
    <rPh sb="6" eb="8">
      <t>SINNPAN</t>
    </rPh>
    <phoneticPr fontId="1"/>
  </si>
  <si>
    <t>２日目　大会補助役員</t>
    <rPh sb="1" eb="3">
      <t>NIT</t>
    </rPh>
    <rPh sb="4" eb="10">
      <t>TAIKA</t>
    </rPh>
    <phoneticPr fontId="1"/>
  </si>
  <si>
    <t>監督</t>
    <rPh sb="0" eb="2">
      <t>KANNTOK</t>
    </rPh>
    <phoneticPr fontId="1"/>
  </si>
  <si>
    <t>総合計</t>
    <rPh sb="0" eb="3">
      <t>SOUGO</t>
    </rPh>
    <phoneticPr fontId="1"/>
  </si>
  <si>
    <t>一般・大学女子の部</t>
    <rPh sb="0" eb="2">
      <t>イッパn</t>
    </rPh>
    <rPh sb="3" eb="5">
      <t>ダイガク</t>
    </rPh>
    <rPh sb="5" eb="6">
      <t>オンナ</t>
    </rPh>
    <rPh sb="6" eb="7">
      <t>ダンセィ</t>
    </rPh>
    <rPh sb="8" eb="9">
      <t xml:space="preserve">ブ </t>
    </rPh>
    <phoneticPr fontId="1"/>
  </si>
  <si>
    <t>支部名</t>
    <rPh sb="0" eb="1">
      <t>シ</t>
    </rPh>
    <rPh sb="1" eb="2">
      <t>ブ</t>
    </rPh>
    <rPh sb="2" eb="3">
      <t>メイ</t>
    </rPh>
    <phoneticPr fontId="26"/>
  </si>
  <si>
    <t>支部長</t>
    <rPh sb="0" eb="3">
      <t>シブチョウ</t>
    </rPh>
    <phoneticPr fontId="26"/>
  </si>
  <si>
    <t>Ｗ-2-0１</t>
    <phoneticPr fontId="26"/>
  </si>
  <si>
    <t>函館中央支部</t>
    <rPh sb="0" eb="2">
      <t>ハコダテ</t>
    </rPh>
    <rPh sb="2" eb="4">
      <t>チュウオウ</t>
    </rPh>
    <rPh sb="4" eb="6">
      <t>シブ</t>
    </rPh>
    <phoneticPr fontId="26"/>
  </si>
  <si>
    <t>伊藤　兼太郎</t>
    <rPh sb="0" eb="2">
      <t>イトウ</t>
    </rPh>
    <rPh sb="3" eb="4">
      <t>カ</t>
    </rPh>
    <rPh sb="4" eb="6">
      <t>タロウ</t>
    </rPh>
    <phoneticPr fontId="26"/>
  </si>
  <si>
    <t>佐田　智洋</t>
    <phoneticPr fontId="26"/>
  </si>
  <si>
    <t>Ｗ-2-02</t>
    <phoneticPr fontId="26"/>
  </si>
  <si>
    <t>札幌支部</t>
    <rPh sb="0" eb="1">
      <t>サツ</t>
    </rPh>
    <rPh sb="1" eb="2">
      <t>ホロ</t>
    </rPh>
    <phoneticPr fontId="26"/>
  </si>
  <si>
    <t>細江　享司</t>
    <phoneticPr fontId="26"/>
  </si>
  <si>
    <t>Ｗ-2-03</t>
    <phoneticPr fontId="26"/>
  </si>
  <si>
    <t>苫小牧王子製紙空手道部支部</t>
    <rPh sb="0" eb="3">
      <t>トマコマイ</t>
    </rPh>
    <rPh sb="3" eb="5">
      <t>オウジ</t>
    </rPh>
    <rPh sb="5" eb="7">
      <t>セイシ</t>
    </rPh>
    <rPh sb="7" eb="9">
      <t>カラテ</t>
    </rPh>
    <rPh sb="9" eb="10">
      <t>ドウ</t>
    </rPh>
    <rPh sb="10" eb="11">
      <t>ブ</t>
    </rPh>
    <rPh sb="11" eb="13">
      <t>シブ</t>
    </rPh>
    <phoneticPr fontId="26"/>
  </si>
  <si>
    <t>早坂　謙一</t>
    <rPh sb="0" eb="2">
      <t>ハヤサカ</t>
    </rPh>
    <rPh sb="3" eb="5">
      <t>ケンイチ</t>
    </rPh>
    <phoneticPr fontId="26"/>
  </si>
  <si>
    <t>Ｗ-2-04</t>
    <phoneticPr fontId="26"/>
  </si>
  <si>
    <t>旭川支部</t>
    <rPh sb="0" eb="1">
      <t>アサヒ</t>
    </rPh>
    <rPh sb="1" eb="2">
      <t>カワ</t>
    </rPh>
    <phoneticPr fontId="26"/>
  </si>
  <si>
    <t>片野　真奈未</t>
    <rPh sb="0" eb="2">
      <t>カタノ</t>
    </rPh>
    <rPh sb="3" eb="4">
      <t>マコト</t>
    </rPh>
    <rPh sb="4" eb="5">
      <t>ナ</t>
    </rPh>
    <rPh sb="5" eb="6">
      <t>ミ</t>
    </rPh>
    <phoneticPr fontId="26"/>
  </si>
  <si>
    <t>Ｗ-2-05</t>
    <phoneticPr fontId="26"/>
  </si>
  <si>
    <t>帯広支部</t>
    <rPh sb="0" eb="1">
      <t>オビ</t>
    </rPh>
    <rPh sb="1" eb="2">
      <t>ヒロ</t>
    </rPh>
    <phoneticPr fontId="26"/>
  </si>
  <si>
    <t>鈴木　愼一</t>
    <rPh sb="0" eb="2">
      <t>スズキ</t>
    </rPh>
    <rPh sb="3" eb="5">
      <t>シンイチ</t>
    </rPh>
    <phoneticPr fontId="26"/>
  </si>
  <si>
    <t>Ｗ-2-06</t>
    <phoneticPr fontId="26"/>
  </si>
  <si>
    <t>熊石勝栄館支部</t>
    <rPh sb="0" eb="2">
      <t>クマイシ</t>
    </rPh>
    <rPh sb="2" eb="4">
      <t>カツエイ</t>
    </rPh>
    <rPh sb="4" eb="5">
      <t>カン</t>
    </rPh>
    <rPh sb="5" eb="7">
      <t>シブ</t>
    </rPh>
    <phoneticPr fontId="26"/>
  </si>
  <si>
    <t>田村　旭</t>
    <rPh sb="0" eb="2">
      <t>タムラ</t>
    </rPh>
    <rPh sb="3" eb="4">
      <t>アキラ</t>
    </rPh>
    <phoneticPr fontId="26"/>
  </si>
  <si>
    <t>Ｗ-2-07</t>
    <phoneticPr fontId="26"/>
  </si>
  <si>
    <t>函館北辰館支部</t>
    <rPh sb="0" eb="2">
      <t>ハコダテ</t>
    </rPh>
    <rPh sb="2" eb="4">
      <t>ホクシン</t>
    </rPh>
    <rPh sb="4" eb="5">
      <t>カン</t>
    </rPh>
    <phoneticPr fontId="26"/>
  </si>
  <si>
    <t>松本　義雄</t>
    <rPh sb="0" eb="2">
      <t>マツモト</t>
    </rPh>
    <rPh sb="3" eb="5">
      <t>ヨシオ</t>
    </rPh>
    <phoneticPr fontId="26"/>
  </si>
  <si>
    <t>Ｗ-2-08</t>
    <phoneticPr fontId="26"/>
  </si>
  <si>
    <t>誠和会神楽支部</t>
    <phoneticPr fontId="26"/>
  </si>
  <si>
    <t>海川　和年</t>
    <phoneticPr fontId="26"/>
  </si>
  <si>
    <t>加藤　理大</t>
    <phoneticPr fontId="26"/>
  </si>
  <si>
    <t>Ｗ-2-09</t>
    <phoneticPr fontId="26"/>
  </si>
  <si>
    <t>函館清晨塾支部</t>
    <rPh sb="0" eb="2">
      <t>ハコダテ</t>
    </rPh>
    <rPh sb="2" eb="4">
      <t>セイシン</t>
    </rPh>
    <rPh sb="4" eb="5">
      <t>ジュク</t>
    </rPh>
    <phoneticPr fontId="26"/>
  </si>
  <si>
    <t>Ｗ-2-10</t>
    <phoneticPr fontId="26"/>
  </si>
  <si>
    <t>小平支部</t>
    <rPh sb="0" eb="1">
      <t>ショウ</t>
    </rPh>
    <rPh sb="1" eb="2">
      <t>ヒラ</t>
    </rPh>
    <phoneticPr fontId="26"/>
  </si>
  <si>
    <t>Ｗ-2-11</t>
    <phoneticPr fontId="26"/>
  </si>
  <si>
    <t>江差支部</t>
    <rPh sb="0" eb="1">
      <t>エ</t>
    </rPh>
    <rPh sb="1" eb="2">
      <t>サ</t>
    </rPh>
    <phoneticPr fontId="26"/>
  </si>
  <si>
    <t>Ｗ-2-13</t>
    <phoneticPr fontId="26"/>
  </si>
  <si>
    <t>函館博祐塾支部</t>
    <phoneticPr fontId="26"/>
  </si>
  <si>
    <t>Ｗ-2-14</t>
    <phoneticPr fontId="26"/>
  </si>
  <si>
    <t>豊心会支部</t>
    <rPh sb="0" eb="2">
      <t>ホウシン</t>
    </rPh>
    <rPh sb="2" eb="3">
      <t>カイ</t>
    </rPh>
    <rPh sb="3" eb="5">
      <t>シブ</t>
    </rPh>
    <phoneticPr fontId="26"/>
  </si>
  <si>
    <t>工藤　由教</t>
    <rPh sb="0" eb="2">
      <t>クドウ</t>
    </rPh>
    <rPh sb="3" eb="4">
      <t>ヨシ</t>
    </rPh>
    <rPh sb="4" eb="5">
      <t>キョウ</t>
    </rPh>
    <phoneticPr fontId="26"/>
  </si>
  <si>
    <t>Ｗ-2-15</t>
    <phoneticPr fontId="26"/>
  </si>
  <si>
    <t>芦別赤心塾支部</t>
    <rPh sb="0" eb="2">
      <t>アシベツ</t>
    </rPh>
    <rPh sb="2" eb="3">
      <t>アカ</t>
    </rPh>
    <rPh sb="3" eb="4">
      <t>ココロ</t>
    </rPh>
    <rPh sb="4" eb="5">
      <t>ジュク</t>
    </rPh>
    <phoneticPr fontId="26"/>
  </si>
  <si>
    <t>栗林　義巳</t>
    <rPh sb="0" eb="2">
      <t>クリバヤシ</t>
    </rPh>
    <rPh sb="3" eb="5">
      <t>ヨシミ</t>
    </rPh>
    <phoneticPr fontId="26"/>
  </si>
  <si>
    <t>Ｗ-2-16</t>
    <phoneticPr fontId="26"/>
  </si>
  <si>
    <t>成空会千歳支部</t>
    <rPh sb="0" eb="3">
      <t>セイクウカイ</t>
    </rPh>
    <rPh sb="3" eb="5">
      <t>チトセ</t>
    </rPh>
    <phoneticPr fontId="26"/>
  </si>
  <si>
    <t>森　恭</t>
    <rPh sb="0" eb="1">
      <t>モリ</t>
    </rPh>
    <rPh sb="2" eb="3">
      <t>ヤスシ</t>
    </rPh>
    <phoneticPr fontId="26"/>
  </si>
  <si>
    <t>Ｗ-2-17</t>
    <phoneticPr fontId="26"/>
  </si>
  <si>
    <t>成空会川沿支部</t>
    <rPh sb="0" eb="3">
      <t>セイクウカイ</t>
    </rPh>
    <rPh sb="3" eb="4">
      <t>カワ</t>
    </rPh>
    <rPh sb="4" eb="5">
      <t>ソ</t>
    </rPh>
    <phoneticPr fontId="26"/>
  </si>
  <si>
    <t>中村　嘉伸</t>
    <phoneticPr fontId="26"/>
  </si>
  <si>
    <t>Ｗ-2-18</t>
    <phoneticPr fontId="26"/>
  </si>
  <si>
    <t>沼空会支部</t>
    <rPh sb="0" eb="1">
      <t>ヌマ</t>
    </rPh>
    <rPh sb="1" eb="2">
      <t>ソラ</t>
    </rPh>
    <rPh sb="2" eb="3">
      <t>カイ</t>
    </rPh>
    <rPh sb="3" eb="5">
      <t>シブ</t>
    </rPh>
    <phoneticPr fontId="26"/>
  </si>
  <si>
    <t>伊藤　貴康</t>
    <rPh sb="0" eb="2">
      <t>イトウ</t>
    </rPh>
    <rPh sb="3" eb="5">
      <t>タカヤス</t>
    </rPh>
    <phoneticPr fontId="26"/>
  </si>
  <si>
    <t>Ｗ-2-19</t>
    <phoneticPr fontId="26"/>
  </si>
  <si>
    <t>成空会ＡＯＢＡ支部</t>
    <rPh sb="0" eb="3">
      <t>セイクウカイ</t>
    </rPh>
    <phoneticPr fontId="26"/>
  </si>
  <si>
    <t>磯貝　孝</t>
    <rPh sb="0" eb="2">
      <t>イソガイ</t>
    </rPh>
    <rPh sb="3" eb="4">
      <t>タカシ</t>
    </rPh>
    <phoneticPr fontId="26"/>
  </si>
  <si>
    <t>Ｗ-2-20</t>
    <phoneticPr fontId="26"/>
  </si>
  <si>
    <t>空玄塾支部</t>
    <rPh sb="0" eb="1">
      <t>クウ</t>
    </rPh>
    <rPh sb="1" eb="2">
      <t>ゲン</t>
    </rPh>
    <rPh sb="2" eb="3">
      <t>ジュク</t>
    </rPh>
    <phoneticPr fontId="26"/>
  </si>
  <si>
    <t>東屋　鉄雄</t>
    <rPh sb="0" eb="2">
      <t>アズマヤ</t>
    </rPh>
    <rPh sb="3" eb="5">
      <t>テツオ</t>
    </rPh>
    <phoneticPr fontId="26"/>
  </si>
  <si>
    <t>Ｗ-2-24</t>
    <phoneticPr fontId="26"/>
  </si>
  <si>
    <t>秀麗館支部</t>
    <rPh sb="0" eb="2">
      <t>シュウレイ</t>
    </rPh>
    <rPh sb="2" eb="3">
      <t>カン</t>
    </rPh>
    <phoneticPr fontId="26"/>
  </si>
  <si>
    <t>大原　丈幸</t>
    <rPh sb="0" eb="2">
      <t>オオハラ</t>
    </rPh>
    <phoneticPr fontId="26"/>
  </si>
  <si>
    <t>Ｗ-2-27</t>
    <phoneticPr fontId="26"/>
  </si>
  <si>
    <t>帯広畜産大学空手道部支部</t>
    <rPh sb="0" eb="2">
      <t>オビヒロ</t>
    </rPh>
    <rPh sb="2" eb="4">
      <t>チクサン</t>
    </rPh>
    <rPh sb="4" eb="6">
      <t>ダイガク</t>
    </rPh>
    <rPh sb="10" eb="12">
      <t>シブ</t>
    </rPh>
    <phoneticPr fontId="26"/>
  </si>
  <si>
    <t>寺谷　義彦</t>
    <phoneticPr fontId="26"/>
  </si>
  <si>
    <t>Ｗ-2-28</t>
    <phoneticPr fontId="26"/>
  </si>
  <si>
    <t>旭川医科大学空手道部支部</t>
    <rPh sb="0" eb="2">
      <t>アサヒカワ</t>
    </rPh>
    <rPh sb="2" eb="4">
      <t>イカ</t>
    </rPh>
    <rPh sb="4" eb="6">
      <t>ダイガク</t>
    </rPh>
    <phoneticPr fontId="26"/>
  </si>
  <si>
    <t>Ｗ-2-31</t>
    <phoneticPr fontId="26"/>
  </si>
  <si>
    <t>函館西高等学校空手部支部</t>
    <rPh sb="0" eb="2">
      <t>ハコダテ</t>
    </rPh>
    <rPh sb="2" eb="3">
      <t>ニシ</t>
    </rPh>
    <rPh sb="3" eb="5">
      <t>コウトウ</t>
    </rPh>
    <rPh sb="5" eb="7">
      <t>ガッコウ</t>
    </rPh>
    <rPh sb="7" eb="10">
      <t>カラテブ</t>
    </rPh>
    <phoneticPr fontId="26"/>
  </si>
  <si>
    <t>渡辺　章</t>
    <rPh sb="0" eb="2">
      <t>ワタナベ</t>
    </rPh>
    <rPh sb="3" eb="4">
      <t>アキラ</t>
    </rPh>
    <phoneticPr fontId="26"/>
  </si>
  <si>
    <t>Ｗ-2-32</t>
    <phoneticPr fontId="26"/>
  </si>
  <si>
    <t>手稲支部</t>
    <rPh sb="0" eb="1">
      <t>シュ</t>
    </rPh>
    <rPh sb="1" eb="2">
      <t>イナ</t>
    </rPh>
    <phoneticPr fontId="26"/>
  </si>
  <si>
    <t>佐々木　勉</t>
    <rPh sb="0" eb="3">
      <t>ササキ</t>
    </rPh>
    <rPh sb="4" eb="5">
      <t>ツトム</t>
    </rPh>
    <phoneticPr fontId="26"/>
  </si>
  <si>
    <t>Ｗ-2-33</t>
    <phoneticPr fontId="26"/>
  </si>
  <si>
    <t>鵡川清流会支部</t>
    <rPh sb="0" eb="2">
      <t>ムカワ</t>
    </rPh>
    <rPh sb="2" eb="4">
      <t>セイリュウ</t>
    </rPh>
    <rPh sb="4" eb="5">
      <t>カイ</t>
    </rPh>
    <phoneticPr fontId="26"/>
  </si>
  <si>
    <t>山本　徹</t>
    <rPh sb="0" eb="2">
      <t>ヤマモト</t>
    </rPh>
    <rPh sb="3" eb="4">
      <t>トオル</t>
    </rPh>
    <phoneticPr fontId="26"/>
  </si>
  <si>
    <t>Ｗ-2-34</t>
    <phoneticPr fontId="26"/>
  </si>
  <si>
    <t>誠和会旭川支部</t>
    <rPh sb="0" eb="2">
      <t>セイワ</t>
    </rPh>
    <rPh sb="2" eb="3">
      <t>カイ</t>
    </rPh>
    <rPh sb="3" eb="5">
      <t>アサヒカワ</t>
    </rPh>
    <phoneticPr fontId="26"/>
  </si>
  <si>
    <t>Ｗ-2-35</t>
    <phoneticPr fontId="26"/>
  </si>
  <si>
    <t>恵庭支部</t>
    <rPh sb="0" eb="1">
      <t>メグミ</t>
    </rPh>
    <rPh sb="1" eb="2">
      <t>ニワ</t>
    </rPh>
    <phoneticPr fontId="26"/>
  </si>
  <si>
    <t>永友　信士</t>
    <rPh sb="0" eb="2">
      <t>ナガトモ</t>
    </rPh>
    <rPh sb="3" eb="4">
      <t>シン</t>
    </rPh>
    <rPh sb="4" eb="5">
      <t>シ</t>
    </rPh>
    <phoneticPr fontId="26"/>
  </si>
  <si>
    <t>支部番号</t>
    <rPh sb="0" eb="2">
      <t>シブ</t>
    </rPh>
    <rPh sb="2" eb="4">
      <t>バn</t>
    </rPh>
    <phoneticPr fontId="26"/>
  </si>
  <si>
    <t>田辺　昭雄</t>
    <rPh sb="0" eb="2">
      <t>タナベ</t>
    </rPh>
    <rPh sb="3" eb="5">
      <t>アキオ</t>
    </rPh>
    <phoneticPr fontId="26"/>
  </si>
  <si>
    <t>山口　孝男</t>
    <rPh sb="0" eb="2">
      <t>ヤマグチ</t>
    </rPh>
    <rPh sb="3" eb="5">
      <t>タカオ</t>
    </rPh>
    <phoneticPr fontId="26"/>
  </si>
  <si>
    <t>井口　秀勝</t>
    <rPh sb="0" eb="2">
      <t>イグチ</t>
    </rPh>
    <rPh sb="3" eb="5">
      <t>ヒデカツ</t>
    </rPh>
    <phoneticPr fontId="26"/>
  </si>
  <si>
    <t>入江　祐要</t>
    <rPh sb="0" eb="2">
      <t>イリエ</t>
    </rPh>
    <rPh sb="3" eb="4">
      <t>ユウ</t>
    </rPh>
    <rPh sb="4" eb="5">
      <t>ヨウ</t>
    </rPh>
    <phoneticPr fontId="26"/>
  </si>
  <si>
    <t>吉田　耕作</t>
    <rPh sb="0" eb="2">
      <t>ヨシダ</t>
    </rPh>
    <rPh sb="3" eb="5">
      <t>コウサク</t>
    </rPh>
    <phoneticPr fontId="26"/>
  </si>
  <si>
    <t>函館中央支部佐田道場</t>
    <phoneticPr fontId="26"/>
  </si>
  <si>
    <t>2024年　月　日</t>
    <rPh sb="4" eb="5">
      <t>ネン</t>
    </rPh>
    <rPh sb="6" eb="7">
      <t>ツキ</t>
    </rPh>
    <rPh sb="8" eb="9">
      <t>ヒ</t>
    </rPh>
    <phoneticPr fontId="1"/>
  </si>
  <si>
    <t>第58回 和道流空手道連盟北海道大会</t>
    <rPh sb="16" eb="18">
      <t>タイカイ</t>
    </rPh>
    <phoneticPr fontId="1"/>
  </si>
  <si>
    <t>電話番号</t>
    <rPh sb="0" eb="4">
      <t>デンワ</t>
    </rPh>
    <phoneticPr fontId="1"/>
  </si>
  <si>
    <t>大会参加料</t>
    <rPh sb="0" eb="1">
      <t>タイカ</t>
    </rPh>
    <phoneticPr fontId="1"/>
  </si>
  <si>
    <t>大会保険料（参加選手実人数）</t>
    <rPh sb="0" eb="2">
      <t>タイカ</t>
    </rPh>
    <rPh sb="2" eb="5">
      <t>ホケンリョウ</t>
    </rPh>
    <rPh sb="6" eb="10">
      <t>サンカセンス</t>
    </rPh>
    <rPh sb="11" eb="13">
      <t>ニn</t>
    </rPh>
    <phoneticPr fontId="1"/>
  </si>
  <si>
    <t>大会協力金（全支部納入して下さい。）</t>
    <rPh sb="0" eb="2">
      <t>タイカ</t>
    </rPh>
    <rPh sb="2" eb="4">
      <t>キョウ</t>
    </rPh>
    <rPh sb="6" eb="7">
      <t xml:space="preserve">ゼン </t>
    </rPh>
    <rPh sb="7" eb="9">
      <t xml:space="preserve">シブ </t>
    </rPh>
    <rPh sb="9" eb="11">
      <t>ノウニュウ</t>
    </rPh>
    <phoneticPr fontId="1"/>
  </si>
  <si>
    <t>大会広告料</t>
    <rPh sb="0" eb="2">
      <t>タイカ</t>
    </rPh>
    <rPh sb="2" eb="5">
      <t>コウコク</t>
    </rPh>
    <phoneticPr fontId="1"/>
  </si>
  <si>
    <t>大会参加料</t>
    <rPh sb="0" eb="2">
      <t>タイカ</t>
    </rPh>
    <phoneticPr fontId="1"/>
  </si>
  <si>
    <t>大会保険料</t>
    <rPh sb="0" eb="2">
      <t>タイカ</t>
    </rPh>
    <phoneticPr fontId="1"/>
  </si>
  <si>
    <t>大会協力金</t>
    <rPh sb="0" eb="2">
      <t>タイカ</t>
    </rPh>
    <phoneticPr fontId="1"/>
  </si>
  <si>
    <t>大会広告料</t>
    <rPh sb="2" eb="5">
      <t>コウコク</t>
    </rPh>
    <phoneticPr fontId="1"/>
  </si>
  <si>
    <t>掲載する</t>
    <phoneticPr fontId="1"/>
  </si>
  <si>
    <t>　➣全国大会派遣選手の支援金の一部として徴収させて頂きます。</t>
    <phoneticPr fontId="1"/>
  </si>
  <si>
    <t>　➣支部のご案内は大会プログラム広告掲載やホームページ掲載など各支部で行ってください</t>
    <rPh sb="2" eb="4">
      <t>シブ</t>
    </rPh>
    <rPh sb="6" eb="8">
      <t>アンナイ</t>
    </rPh>
    <rPh sb="9" eb="11">
      <t>タイカイ</t>
    </rPh>
    <rPh sb="16" eb="18">
      <t>コウコク</t>
    </rPh>
    <rPh sb="18" eb="20">
      <t>ケイサイ</t>
    </rPh>
    <rPh sb="27" eb="29">
      <t>ケイサイ</t>
    </rPh>
    <rPh sb="31" eb="34">
      <t>カクシブ</t>
    </rPh>
    <rPh sb="35" eb="36">
      <t>オコナ</t>
    </rPh>
    <phoneticPr fontId="1"/>
  </si>
  <si>
    <t>　➣事務局の連絡用に使用させて頂きますので記入漏れが無いようお願いします</t>
    <phoneticPr fontId="1"/>
  </si>
  <si>
    <t>　➣広告原稿シートに広告デザインを添付して下さい</t>
    <phoneticPr fontId="1"/>
  </si>
  <si>
    <t>の部</t>
    <rPh sb="1" eb="2">
      <t>ブ</t>
    </rPh>
    <phoneticPr fontId="1"/>
  </si>
  <si>
    <t>2024年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</si>
</sst>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quot;円&quot;"/>
    <numFmt numFmtId="177" formatCode="&quot;¥&quot;#,##0\-"/>
    <numFmt numFmtId="178" formatCode="[$-411]ggge&quot;年&quot;m&quot;月&quot;d&quot;日&quot;;@"/>
    <numFmt numFmtId="179" formatCode="yyyy&quot;年&quot;m&quot;月&quot;d&quot;日&quot;;@"/>
    <numFmt numFmtId="180" formatCode="General&quot;名&quot;"/>
    <numFmt numFmtId="181" formatCode="#,##0_ &quot;円&quot;\×"/>
    <numFmt numFmtId="182" formatCode="General&quot;人&quot;"/>
    <numFmt numFmtId="183" formatCode="#,##0&quot;円&quot;"/>
    <numFmt numFmtId="184" formatCode="General&quot;円&quot;"/>
    <numFmt numFmtId="185" formatCode="General&quot;チ&quot;&quot;ー&quot;&quot;ム&quot;"/>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2"/>
      <color theme="0"/>
      <name val="ＭＳ Ｐゴシック"/>
      <family val="3"/>
      <charset val="128"/>
      <scheme val="minor"/>
    </font>
    <font>
      <sz val="12"/>
      <color rgb="FFFF0000"/>
      <name val="ＭＳ Ｐゴシック"/>
      <family val="3"/>
      <charset val="128"/>
      <scheme val="minor"/>
    </font>
    <font>
      <sz val="12"/>
      <name val="ＭＳ Ｐゴシック"/>
      <family val="2"/>
      <charset val="128"/>
      <scheme val="minor"/>
    </font>
    <font>
      <sz val="6"/>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0"/>
      <name val="ＭＳ Ｐゴシック"/>
      <family val="2"/>
      <charset val="128"/>
      <scheme val="minor"/>
    </font>
    <font>
      <sz val="18"/>
      <name val="ＭＳ Ｐゴシック"/>
      <family val="3"/>
      <charset val="128"/>
      <scheme val="minor"/>
    </font>
    <font>
      <sz val="14"/>
      <name val="ＭＳ Ｐゴシック"/>
      <family val="3"/>
      <charset val="128"/>
      <scheme val="minor"/>
    </font>
    <font>
      <b/>
      <sz val="16"/>
      <name val="ＭＳ Ｐゴシック"/>
      <family val="3"/>
      <charset val="128"/>
      <scheme val="minor"/>
    </font>
    <font>
      <sz val="24"/>
      <name val="ＭＳ Ｐゴシック"/>
      <family val="3"/>
      <charset val="128"/>
      <scheme val="minor"/>
    </font>
    <font>
      <b/>
      <sz val="14"/>
      <name val="ＭＳ Ｐゴシック"/>
      <family val="3"/>
      <charset val="128"/>
      <scheme val="minor"/>
    </font>
    <font>
      <sz val="12"/>
      <color theme="6" tint="0.79998168889431442"/>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b/>
      <sz val="9"/>
      <color rgb="FF000000"/>
      <name val="MS P ゴシック"/>
      <charset val="128"/>
    </font>
    <font>
      <b/>
      <sz val="10"/>
      <color rgb="FF000000"/>
      <name val="Yu Gothic UI"/>
      <family val="3"/>
      <charset val="128"/>
    </font>
    <font>
      <sz val="9"/>
      <color rgb="FF000000"/>
      <name val="ＭＳ Ｐゴシック"/>
      <family val="2"/>
      <charset val="128"/>
    </font>
    <font>
      <sz val="6"/>
      <name val="ＭＳ Ｐゴシック"/>
      <family val="3"/>
      <charset val="128"/>
    </font>
    <font>
      <b/>
      <sz val="8"/>
      <name val="ＭＳ Ｐゴシック"/>
      <family val="3"/>
      <charset val="128"/>
    </font>
    <font>
      <sz val="8"/>
      <name val="ＭＳ Ｐゴシック"/>
      <family val="3"/>
      <charset val="128"/>
    </font>
    <font>
      <b/>
      <sz val="7"/>
      <name val="ＭＳ Ｐゴシック"/>
      <family val="3"/>
      <charset val="128"/>
    </font>
    <font>
      <b/>
      <sz val="7"/>
      <name val="ＭＳ Ｐゴシック"/>
      <family val="3"/>
      <charset val="128"/>
      <scheme val="minor"/>
    </font>
    <font>
      <b/>
      <sz val="9"/>
      <name val="ＭＳ Ｐゴシック"/>
      <family val="3"/>
      <charset val="128"/>
    </font>
    <font>
      <sz val="7"/>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tint="0.249977111117893"/>
      </bottom>
      <diagonal/>
    </border>
    <border>
      <left/>
      <right/>
      <top/>
      <bottom style="thin">
        <color theme="6" tint="-0.499984740745262"/>
      </bottom>
      <diagonal/>
    </border>
    <border>
      <left/>
      <right/>
      <top style="thin">
        <color theme="6" tint="-0.499984740745262"/>
      </top>
      <bottom style="thin">
        <color theme="6" tint="-0.499984740745262"/>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9" fillId="2" borderId="0" xfId="0" applyFont="1" applyFill="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0" fillId="2" borderId="3" xfId="0" applyFont="1" applyFill="1" applyBorder="1" applyAlignment="1" applyProtection="1">
      <alignment horizontal="right"/>
      <protection locked="0"/>
    </xf>
    <xf numFmtId="0" fontId="11" fillId="2" borderId="3"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5"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0" fillId="3" borderId="3"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3" fillId="2" borderId="0" xfId="0" applyFont="1" applyFill="1" applyProtection="1">
      <alignment vertical="center"/>
      <protection locked="0"/>
    </xf>
    <xf numFmtId="0" fontId="3" fillId="2" borderId="0" xfId="0" applyFont="1" applyFill="1">
      <alignment vertical="center"/>
    </xf>
    <xf numFmtId="0" fontId="3" fillId="2" borderId="0" xfId="0" applyFont="1" applyFill="1" applyAlignment="1">
      <alignment horizontal="centerContinuous" vertical="center"/>
    </xf>
    <xf numFmtId="0" fontId="3" fillId="2" borderId="0" xfId="0" applyFont="1" applyFill="1" applyAlignment="1">
      <alignment horizontal="left" vertical="center"/>
    </xf>
    <xf numFmtId="0" fontId="3" fillId="2" borderId="12"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lignment vertical="center"/>
    </xf>
    <xf numFmtId="0" fontId="3" fillId="2" borderId="0" xfId="0" applyFont="1" applyFill="1" applyAlignment="1">
      <alignment horizontal="center" vertical="center"/>
    </xf>
    <xf numFmtId="0" fontId="13" fillId="2" borderId="0" xfId="0" applyFont="1" applyFill="1">
      <alignment vertical="center"/>
    </xf>
    <xf numFmtId="0" fontId="9" fillId="2" borderId="0" xfId="0" applyFont="1" applyFill="1">
      <alignment vertical="center"/>
    </xf>
    <xf numFmtId="0" fontId="6" fillId="2" borderId="0" xfId="0" applyFont="1" applyFill="1">
      <alignment vertical="center"/>
    </xf>
    <xf numFmtId="0" fontId="6"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right" vertical="center"/>
    </xf>
    <xf numFmtId="176" fontId="3" fillId="2" borderId="1" xfId="0" applyNumberFormat="1" applyFont="1" applyFill="1" applyBorder="1">
      <alignment vertical="center"/>
    </xf>
    <xf numFmtId="0" fontId="5" fillId="2" borderId="0" xfId="0" applyFont="1" applyFill="1">
      <alignment vertical="center"/>
    </xf>
    <xf numFmtId="0" fontId="21" fillId="2" borderId="1" xfId="0" applyFont="1" applyFill="1" applyBorder="1" applyAlignment="1">
      <alignment horizontal="center" vertical="center"/>
    </xf>
    <xf numFmtId="0" fontId="4" fillId="2" borderId="0" xfId="0" applyFont="1" applyFill="1">
      <alignment vertical="center"/>
    </xf>
    <xf numFmtId="0" fontId="3" fillId="2" borderId="1" xfId="0" applyFont="1" applyFill="1" applyBorder="1" applyAlignment="1">
      <alignment horizontal="center" vertical="center"/>
    </xf>
    <xf numFmtId="0" fontId="20" fillId="2" borderId="0" xfId="0" applyFont="1" applyFill="1" applyProtection="1">
      <alignment vertical="center"/>
      <protection locked="0"/>
    </xf>
    <xf numFmtId="0" fontId="13" fillId="2" borderId="0" xfId="0" applyFont="1" applyFill="1" applyProtection="1">
      <alignment vertical="center"/>
      <protection locked="0"/>
    </xf>
    <xf numFmtId="0" fontId="6" fillId="2" borderId="0" xfId="0" applyFont="1" applyFill="1" applyAlignment="1" applyProtection="1">
      <alignment horizontal="left" vertical="center"/>
      <protection locked="0"/>
    </xf>
    <xf numFmtId="0" fontId="5" fillId="2" borderId="0" xfId="0" applyFont="1" applyFill="1" applyProtection="1">
      <alignment vertical="center"/>
      <protection locked="0" hidden="1"/>
    </xf>
    <xf numFmtId="0" fontId="4" fillId="2" borderId="0" xfId="0" applyFont="1" applyFill="1" applyProtection="1">
      <alignment vertical="center"/>
      <protection locked="0"/>
    </xf>
    <xf numFmtId="0" fontId="0" fillId="0" borderId="0" xfId="0" applyAlignment="1">
      <alignment horizontal="center" vertical="center"/>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0" borderId="2" xfId="0" applyBorder="1">
      <alignment vertical="center"/>
    </xf>
    <xf numFmtId="0" fontId="0" fillId="4" borderId="1" xfId="0" applyFill="1" applyBorder="1">
      <alignment vertical="center"/>
    </xf>
    <xf numFmtId="180" fontId="4" fillId="4" borderId="1" xfId="0" applyNumberFormat="1" applyFont="1" applyFill="1" applyBorder="1" applyAlignment="1">
      <alignment horizontal="right" vertical="center"/>
    </xf>
    <xf numFmtId="180" fontId="4" fillId="4" borderId="0" xfId="0" applyNumberFormat="1" applyFont="1" applyFill="1" applyAlignment="1">
      <alignment horizontal="right" vertical="center"/>
    </xf>
    <xf numFmtId="0" fontId="22" fillId="4" borderId="1" xfId="0" applyFont="1" applyFill="1" applyBorder="1">
      <alignment vertical="center"/>
    </xf>
    <xf numFmtId="180" fontId="0" fillId="0" borderId="0" xfId="0" applyNumberFormat="1">
      <alignment vertical="center"/>
    </xf>
    <xf numFmtId="0" fontId="7" fillId="2" borderId="0" xfId="0" applyFont="1" applyFill="1" applyProtection="1">
      <alignment vertical="center"/>
      <protection locked="0"/>
    </xf>
    <xf numFmtId="0" fontId="8" fillId="2" borderId="0" xfId="0" applyFont="1" applyFill="1" applyProtection="1">
      <alignment vertical="center"/>
      <protection locked="0"/>
    </xf>
    <xf numFmtId="0" fontId="8" fillId="2" borderId="0" xfId="0" applyFont="1" applyFill="1" applyAlignment="1" applyProtection="1">
      <alignment horizontal="center" vertical="center"/>
      <protection locked="0"/>
    </xf>
    <xf numFmtId="0" fontId="7" fillId="2" borderId="0" xfId="0" applyFont="1" applyFill="1">
      <alignment vertical="center"/>
    </xf>
    <xf numFmtId="0" fontId="8" fillId="2" borderId="0" xfId="0" applyFont="1" applyFill="1">
      <alignment vertical="center"/>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13" fillId="2" borderId="0" xfId="0" applyFont="1" applyFill="1" applyAlignment="1">
      <alignment horizontal="center" vertical="center"/>
    </xf>
    <xf numFmtId="0" fontId="9" fillId="2" borderId="0" xfId="0" applyFont="1" applyFill="1" applyAlignment="1">
      <alignment horizontal="center" vertical="center"/>
    </xf>
    <xf numFmtId="0" fontId="2" fillId="2" borderId="0" xfId="0" applyFont="1" applyFill="1" applyProtection="1">
      <alignment vertical="center"/>
      <protection locked="0"/>
    </xf>
    <xf numFmtId="0" fontId="14" fillId="2" borderId="0" xfId="0" applyFont="1" applyFill="1" applyProtection="1">
      <alignment vertical="center"/>
      <protection locked="0"/>
    </xf>
    <xf numFmtId="0" fontId="11" fillId="0" borderId="4" xfId="0" applyFont="1" applyBorder="1" applyAlignment="1" applyProtection="1">
      <alignment horizontal="center" vertical="center"/>
      <protection locked="0"/>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181" fontId="0" fillId="0" borderId="1" xfId="0" applyNumberFormat="1" applyBorder="1">
      <alignment vertical="center"/>
    </xf>
    <xf numFmtId="182" fontId="0" fillId="0" borderId="1" xfId="0" applyNumberFormat="1" applyBorder="1" applyAlignment="1">
      <alignment horizontal="center" vertical="center"/>
    </xf>
    <xf numFmtId="183" fontId="0" fillId="0" borderId="1" xfId="0" applyNumberFormat="1" applyBorder="1">
      <alignment vertical="center"/>
    </xf>
    <xf numFmtId="185" fontId="0" fillId="0" borderId="1" xfId="0" applyNumberFormat="1" applyBorder="1" applyAlignment="1">
      <alignment horizontal="center" vertical="center"/>
    </xf>
    <xf numFmtId="184" fontId="0" fillId="0" borderId="1" xfId="0" applyNumberFormat="1" applyBorder="1">
      <alignment vertical="center"/>
    </xf>
    <xf numFmtId="0" fontId="0" fillId="0" borderId="3" xfId="0" applyBorder="1">
      <alignment vertical="center"/>
    </xf>
    <xf numFmtId="182" fontId="0" fillId="0" borderId="3" xfId="0" applyNumberFormat="1" applyBorder="1" applyAlignment="1">
      <alignment horizontal="center" vertical="center"/>
    </xf>
    <xf numFmtId="183" fontId="0" fillId="0" borderId="21" xfId="0" applyNumberFormat="1" applyBorder="1">
      <alignment vertical="center"/>
    </xf>
    <xf numFmtId="0" fontId="0" fillId="0" borderId="22" xfId="0" applyBorder="1">
      <alignment vertical="center"/>
    </xf>
    <xf numFmtId="0" fontId="11" fillId="0" borderId="0" xfId="0" applyFont="1">
      <alignment vertical="center"/>
    </xf>
    <xf numFmtId="0" fontId="13" fillId="0" borderId="16" xfId="0" applyFont="1" applyBorder="1" applyAlignment="1"/>
    <xf numFmtId="0" fontId="11" fillId="0" borderId="16" xfId="0" applyFont="1" applyBorder="1" applyAlignment="1">
      <alignment horizontal="right" vertical="center"/>
    </xf>
    <xf numFmtId="0" fontId="16" fillId="0" borderId="0" xfId="0" applyFont="1">
      <alignment vertical="center"/>
    </xf>
    <xf numFmtId="0" fontId="16" fillId="0" borderId="2" xfId="0" applyFont="1" applyBorder="1" applyAlignment="1">
      <alignment vertical="top"/>
    </xf>
    <xf numFmtId="0" fontId="16" fillId="0" borderId="0" xfId="0" applyFont="1" applyAlignment="1">
      <alignment horizontal="center" vertical="center"/>
    </xf>
    <xf numFmtId="0" fontId="17" fillId="0" borderId="0" xfId="0" applyFont="1" applyAlignment="1">
      <alignment horizontal="center"/>
    </xf>
    <xf numFmtId="0" fontId="18" fillId="0" borderId="0" xfId="0" applyFont="1">
      <alignment vertical="center"/>
    </xf>
    <xf numFmtId="0" fontId="18" fillId="0" borderId="0" xfId="0" applyFont="1" applyAlignment="1">
      <alignment horizontal="center" vertical="center"/>
    </xf>
    <xf numFmtId="178" fontId="13" fillId="0" borderId="0" xfId="0" applyNumberFormat="1" applyFont="1">
      <alignment vertical="center"/>
    </xf>
    <xf numFmtId="0" fontId="13" fillId="0" borderId="14" xfId="0" applyFont="1" applyBorder="1">
      <alignment vertical="center"/>
    </xf>
    <xf numFmtId="0" fontId="13" fillId="0" borderId="0" xfId="0" applyFont="1">
      <alignment vertical="center"/>
    </xf>
    <xf numFmtId="0" fontId="11" fillId="0" borderId="17" xfId="0" applyFont="1" applyBorder="1">
      <alignment vertical="center"/>
    </xf>
    <xf numFmtId="0" fontId="11" fillId="0" borderId="18" xfId="0" applyFont="1" applyBorder="1" applyAlignment="1">
      <alignment vertical="center" wrapText="1"/>
    </xf>
    <xf numFmtId="0" fontId="11" fillId="0" borderId="0" xfId="0" applyFont="1" applyAlignment="1">
      <alignment vertical="center" wrapText="1"/>
    </xf>
    <xf numFmtId="0" fontId="29" fillId="0" borderId="1" xfId="0" applyFont="1" applyBorder="1" applyAlignment="1">
      <alignment horizontal="center" vertical="center"/>
    </xf>
    <xf numFmtId="0" fontId="30" fillId="0" borderId="1" xfId="0" applyFont="1" applyBorder="1" applyAlignment="1">
      <alignment horizontal="center"/>
    </xf>
    <xf numFmtId="0" fontId="31" fillId="0" borderId="1" xfId="0" applyFont="1" applyBorder="1" applyAlignment="1">
      <alignment horizontal="center" vertical="center"/>
    </xf>
    <xf numFmtId="0" fontId="27" fillId="0" borderId="0" xfId="0" applyFont="1" applyAlignment="1">
      <alignment horizontal="center" vertical="center"/>
    </xf>
    <xf numFmtId="0" fontId="32" fillId="0" borderId="1" xfId="0" applyFont="1" applyBorder="1" applyAlignment="1">
      <alignment horizontal="center" vertical="center"/>
    </xf>
    <xf numFmtId="0" fontId="33" fillId="0" borderId="1" xfId="0" applyFont="1" applyBorder="1">
      <alignment vertical="center"/>
    </xf>
    <xf numFmtId="0" fontId="33" fillId="0" borderId="1" xfId="0" applyFont="1" applyBorder="1" applyAlignment="1">
      <alignment horizontal="center" vertical="center"/>
    </xf>
    <xf numFmtId="0" fontId="28" fillId="0" borderId="0" xfId="0" applyFont="1">
      <alignment vertical="center"/>
    </xf>
    <xf numFmtId="0" fontId="3" fillId="2" borderId="12" xfId="0" applyFont="1" applyFill="1" applyBorder="1" applyAlignment="1">
      <alignment vertical="center" wrapText="1"/>
    </xf>
    <xf numFmtId="0" fontId="32" fillId="0" borderId="0" xfId="0" applyFont="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32" fillId="0" borderId="0" xfId="0" applyFont="1">
      <alignment vertical="center"/>
    </xf>
    <xf numFmtId="0" fontId="26" fillId="0" borderId="0" xfId="0" applyFont="1">
      <alignment vertical="center"/>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179" fontId="3" fillId="0" borderId="12" xfId="0" applyNumberFormat="1" applyFont="1" applyBorder="1" applyAlignment="1" applyProtection="1">
      <alignment horizontal="center" vertical="center"/>
      <protection locked="0"/>
    </xf>
    <xf numFmtId="179" fontId="3" fillId="0" borderId="14" xfId="0" applyNumberFormat="1" applyFont="1" applyBorder="1" applyAlignment="1" applyProtection="1">
      <alignment horizontal="center" vertical="center"/>
      <protection locked="0"/>
    </xf>
    <xf numFmtId="179" fontId="3" fillId="0" borderId="15" xfId="0" applyNumberFormat="1" applyFont="1" applyBorder="1" applyAlignment="1" applyProtection="1">
      <alignment horizontal="center" vertical="center"/>
      <protection locked="0"/>
    </xf>
    <xf numFmtId="179" fontId="3" fillId="0" borderId="12" xfId="0" applyNumberFormat="1" applyFont="1" applyBorder="1" applyAlignment="1">
      <alignment horizontal="center" vertical="center"/>
    </xf>
    <xf numFmtId="179" fontId="3" fillId="0" borderId="14" xfId="0" applyNumberFormat="1" applyFont="1" applyBorder="1" applyAlignment="1">
      <alignment horizontal="center" vertical="center"/>
    </xf>
    <xf numFmtId="179" fontId="3" fillId="0" borderId="15" xfId="0" applyNumberFormat="1" applyFont="1" applyBorder="1" applyAlignment="1">
      <alignment horizontal="center"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2" borderId="11" xfId="0" applyFill="1" applyBorder="1" applyAlignment="1">
      <alignment horizontal="right"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2" xfId="0" applyBorder="1" applyAlignment="1">
      <alignment horizontal="center" vertical="center"/>
    </xf>
    <xf numFmtId="0" fontId="0" fillId="2" borderId="1" xfId="0" applyFill="1" applyBorder="1" applyAlignment="1">
      <alignment horizontal="center" vertical="center"/>
    </xf>
    <xf numFmtId="0" fontId="8"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 xfId="0" applyFont="1" applyFill="1" applyBorder="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7" fillId="2" borderId="0" xfId="0" applyFont="1" applyFill="1" applyAlignment="1">
      <alignment horizontal="center" vertical="center"/>
    </xf>
    <xf numFmtId="0" fontId="9" fillId="2" borderId="1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0" fontId="7" fillId="2" borderId="0" xfId="0" applyFont="1" applyFill="1" applyAlignment="1">
      <alignment horizontal="left" vertical="center"/>
    </xf>
    <xf numFmtId="0" fontId="12" fillId="2" borderId="6" xfId="0" applyFont="1" applyFill="1" applyBorder="1">
      <alignment vertical="center"/>
    </xf>
    <xf numFmtId="0" fontId="12" fillId="2" borderId="7" xfId="0" applyFont="1" applyFill="1" applyBorder="1">
      <alignment vertical="center"/>
    </xf>
    <xf numFmtId="0" fontId="12" fillId="2" borderId="8" xfId="0" applyFont="1" applyFill="1" applyBorder="1">
      <alignment vertical="center"/>
    </xf>
    <xf numFmtId="0" fontId="12" fillId="2" borderId="2" xfId="0" applyFont="1" applyFill="1" applyBorder="1">
      <alignment vertical="center"/>
    </xf>
    <xf numFmtId="0" fontId="12" fillId="2" borderId="9" xfId="0" applyFont="1" applyFill="1" applyBorder="1">
      <alignment vertical="center"/>
    </xf>
    <xf numFmtId="0" fontId="9" fillId="0" borderId="5" xfId="0" applyFont="1" applyBorder="1" applyAlignment="1" applyProtection="1">
      <alignment horizontal="right" vertical="center"/>
      <protection locked="0"/>
    </xf>
    <xf numFmtId="0" fontId="9" fillId="0" borderId="6" xfId="0" applyFont="1" applyBorder="1" applyAlignment="1" applyProtection="1">
      <alignment horizontal="right" vertical="center"/>
      <protection locked="0"/>
    </xf>
    <xf numFmtId="0" fontId="9" fillId="0" borderId="8" xfId="0" applyFont="1" applyBorder="1" applyAlignment="1" applyProtection="1">
      <alignment horizontal="right" vertical="center"/>
      <protection locked="0"/>
    </xf>
    <xf numFmtId="0" fontId="9" fillId="0" borderId="2" xfId="0" applyFont="1" applyBorder="1" applyAlignment="1" applyProtection="1">
      <alignment horizontal="right" vertical="center"/>
      <protection locked="0"/>
    </xf>
    <xf numFmtId="0" fontId="13" fillId="0" borderId="3"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2" borderId="13" xfId="0" applyFont="1" applyFill="1" applyBorder="1" applyAlignment="1">
      <alignment horizontal="center" vertical="top"/>
    </xf>
    <xf numFmtId="0" fontId="13" fillId="2" borderId="4" xfId="0" applyFont="1" applyFill="1" applyBorder="1" applyAlignment="1">
      <alignment horizontal="center" vertical="top"/>
    </xf>
    <xf numFmtId="0" fontId="13" fillId="0" borderId="4" xfId="0" applyFont="1" applyBorder="1" applyAlignment="1" applyProtection="1">
      <alignment horizontal="center" vertical="center"/>
      <protection locked="0"/>
    </xf>
    <xf numFmtId="0" fontId="9" fillId="2" borderId="0" xfId="0" applyFont="1" applyFill="1" applyAlignment="1">
      <alignment horizontal="right" vertical="center"/>
    </xf>
    <xf numFmtId="0" fontId="8"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16" fillId="0" borderId="2" xfId="0" applyFont="1" applyBorder="1" applyAlignment="1">
      <alignment horizontal="right" vertical="top"/>
    </xf>
    <xf numFmtId="0" fontId="18" fillId="2" borderId="0" xfId="0" applyFont="1" applyFill="1" applyAlignment="1">
      <alignment horizontal="center" vertical="center"/>
    </xf>
    <xf numFmtId="177" fontId="18" fillId="2" borderId="0" xfId="0" applyNumberFormat="1" applyFont="1" applyFill="1" applyAlignment="1">
      <alignment horizontal="left" vertical="center"/>
    </xf>
    <xf numFmtId="0" fontId="9" fillId="0" borderId="0" xfId="0" applyFont="1" applyAlignment="1">
      <alignment horizontal="center" vertical="center"/>
    </xf>
    <xf numFmtId="0" fontId="9" fillId="0" borderId="2" xfId="0" applyFont="1" applyBorder="1" applyAlignment="1">
      <alignment horizontal="center" vertical="center"/>
    </xf>
    <xf numFmtId="14" fontId="9" fillId="0" borderId="0" xfId="0" applyNumberFormat="1" applyFont="1" applyAlignment="1">
      <alignment horizontal="center" vertical="center" wrapText="1" shrinkToFit="1"/>
    </xf>
    <xf numFmtId="0" fontId="9" fillId="0" borderId="0" xfId="0" applyFont="1" applyAlignment="1">
      <alignment horizontal="left" vertical="center"/>
    </xf>
    <xf numFmtId="0" fontId="9" fillId="0" borderId="2" xfId="0" applyFont="1" applyBorder="1" applyAlignment="1">
      <alignment horizontal="left" vertical="center"/>
    </xf>
    <xf numFmtId="14" fontId="9" fillId="0" borderId="2" xfId="0" applyNumberFormat="1" applyFont="1" applyBorder="1" applyAlignment="1">
      <alignment horizontal="center" vertical="center" wrapText="1" shrinkToFit="1"/>
    </xf>
    <xf numFmtId="179" fontId="12" fillId="0" borderId="14" xfId="0" applyNumberFormat="1" applyFont="1" applyBorder="1" applyAlignment="1">
      <alignment horizontal="right" vertical="center"/>
    </xf>
    <xf numFmtId="0" fontId="12" fillId="0" borderId="14" xfId="0" applyFont="1" applyBorder="1" applyAlignment="1">
      <alignment horizontal="left" vertical="center"/>
    </xf>
    <xf numFmtId="0" fontId="17" fillId="0" borderId="0" xfId="0" applyFont="1" applyAlignment="1">
      <alignment horizontal="center" vertical="center" wrapText="1"/>
    </xf>
    <xf numFmtId="0" fontId="19"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colors>
    <mruColors>
      <color rgb="FFF0F4E8"/>
      <color rgb="FFF8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G$30"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O$7" lockText="1" noThreeD="1"/>
</file>

<file path=xl/ctrlProps/ctrlProp101.xml><?xml version="1.0" encoding="utf-8"?>
<formControlPr xmlns="http://schemas.microsoft.com/office/spreadsheetml/2009/9/main" objectType="CheckBox" fmlaLink="$O$9" lockText="1" noThreeD="1"/>
</file>

<file path=xl/ctrlProps/ctrlProp102.xml><?xml version="1.0" encoding="utf-8"?>
<formControlPr xmlns="http://schemas.microsoft.com/office/spreadsheetml/2009/9/main" objectType="CheckBox" fmlaLink="$O$11" lockText="1" noThreeD="1"/>
</file>

<file path=xl/ctrlProps/ctrlProp103.xml><?xml version="1.0" encoding="utf-8"?>
<formControlPr xmlns="http://schemas.microsoft.com/office/spreadsheetml/2009/9/main" objectType="CheckBox" fmlaLink="$O$13" lockText="1" noThreeD="1"/>
</file>

<file path=xl/ctrlProps/ctrlProp104.xml><?xml version="1.0" encoding="utf-8"?>
<formControlPr xmlns="http://schemas.microsoft.com/office/spreadsheetml/2009/9/main" objectType="CheckBox" fmlaLink="$O$15" lockText="1" noThreeD="1"/>
</file>

<file path=xl/ctrlProps/ctrlProp105.xml><?xml version="1.0" encoding="utf-8"?>
<formControlPr xmlns="http://schemas.microsoft.com/office/spreadsheetml/2009/9/main" objectType="CheckBox" fmlaLink="$O$17" lockText="1" noThreeD="1"/>
</file>

<file path=xl/ctrlProps/ctrlProp106.xml><?xml version="1.0" encoding="utf-8"?>
<formControlPr xmlns="http://schemas.microsoft.com/office/spreadsheetml/2009/9/main" objectType="CheckBox" fmlaLink="$O$19" lockText="1" noThreeD="1"/>
</file>

<file path=xl/ctrlProps/ctrlProp107.xml><?xml version="1.0" encoding="utf-8"?>
<formControlPr xmlns="http://schemas.microsoft.com/office/spreadsheetml/2009/9/main" objectType="CheckBox" fmlaLink="$O$21" lockText="1" noThreeD="1"/>
</file>

<file path=xl/ctrlProps/ctrlProp108.xml><?xml version="1.0" encoding="utf-8"?>
<formControlPr xmlns="http://schemas.microsoft.com/office/spreadsheetml/2009/9/main" objectType="CheckBox" fmlaLink="$O$23" lockText="1" noThreeD="1"/>
</file>

<file path=xl/ctrlProps/ctrlProp109.xml><?xml version="1.0" encoding="utf-8"?>
<formControlPr xmlns="http://schemas.microsoft.com/office/spreadsheetml/2009/9/main" objectType="CheckBox" fmlaLink="$O$25"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fmlaLink="$M$31"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fmlaLink="$M$33"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fmlaLink="$M$35"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fmlaLink="$M$37" lockText="1" noThreeD="1"/>
</file>

<file path=xl/ctrlProps/ctrlProp118.xml><?xml version="1.0" encoding="utf-8"?>
<formControlPr xmlns="http://schemas.microsoft.com/office/spreadsheetml/2009/9/main" objectType="CheckBox" fmlaLink="$L$39" lockText="1" noThreeD="1"/>
</file>

<file path=xl/ctrlProps/ctrlProp119.xml><?xml version="1.0" encoding="utf-8"?>
<formControlPr xmlns="http://schemas.microsoft.com/office/spreadsheetml/2009/9/main" objectType="CheckBox" fmlaLink="$M$39"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9" lockText="1" noThreeD="1"/>
</file>

<file path=xl/ctrlProps/ctrlProp121.xml><?xml version="1.0" encoding="utf-8"?>
<formControlPr xmlns="http://schemas.microsoft.com/office/spreadsheetml/2009/9/main" objectType="CheckBox" fmlaLink="$L$11" lockText="1" noThreeD="1"/>
</file>

<file path=xl/ctrlProps/ctrlProp122.xml><?xml version="1.0" encoding="utf-8"?>
<formControlPr xmlns="http://schemas.microsoft.com/office/spreadsheetml/2009/9/main" objectType="CheckBox" fmlaLink="$L$13" lockText="1" noThreeD="1"/>
</file>

<file path=xl/ctrlProps/ctrlProp123.xml><?xml version="1.0" encoding="utf-8"?>
<formControlPr xmlns="http://schemas.microsoft.com/office/spreadsheetml/2009/9/main" objectType="CheckBox" fmlaLink="$L$15" lockText="1" noThreeD="1"/>
</file>

<file path=xl/ctrlProps/ctrlProp124.xml><?xml version="1.0" encoding="utf-8"?>
<formControlPr xmlns="http://schemas.microsoft.com/office/spreadsheetml/2009/9/main" objectType="CheckBox" fmlaLink="$L$17" lockText="1" noThreeD="1"/>
</file>

<file path=xl/ctrlProps/ctrlProp125.xml><?xml version="1.0" encoding="utf-8"?>
<formControlPr xmlns="http://schemas.microsoft.com/office/spreadsheetml/2009/9/main" objectType="CheckBox" fmlaLink="$L$19" lockText="1" noThreeD="1"/>
</file>

<file path=xl/ctrlProps/ctrlProp126.xml><?xml version="1.0" encoding="utf-8"?>
<formControlPr xmlns="http://schemas.microsoft.com/office/spreadsheetml/2009/9/main" objectType="CheckBox" fmlaLink="$L$21" lockText="1" noThreeD="1"/>
</file>

<file path=xl/ctrlProps/ctrlProp127.xml><?xml version="1.0" encoding="utf-8"?>
<formControlPr xmlns="http://schemas.microsoft.com/office/spreadsheetml/2009/9/main" objectType="CheckBox" fmlaLink="$N$7" lockText="1" noThreeD="1"/>
</file>

<file path=xl/ctrlProps/ctrlProp128.xml><?xml version="1.0" encoding="utf-8"?>
<formControlPr xmlns="http://schemas.microsoft.com/office/spreadsheetml/2009/9/main" objectType="CheckBox" fmlaLink="$N$9" lockText="1" noThreeD="1"/>
</file>

<file path=xl/ctrlProps/ctrlProp129.xml><?xml version="1.0" encoding="utf-8"?>
<formControlPr xmlns="http://schemas.microsoft.com/office/spreadsheetml/2009/9/main" objectType="CheckBox" fmlaLink="$N$11"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fmlaLink="$N$13" lockText="1" noThreeD="1"/>
</file>

<file path=xl/ctrlProps/ctrlProp131.xml><?xml version="1.0" encoding="utf-8"?>
<formControlPr xmlns="http://schemas.microsoft.com/office/spreadsheetml/2009/9/main" objectType="CheckBox" fmlaLink="$N$15" lockText="1" noThreeD="1"/>
</file>

<file path=xl/ctrlProps/ctrlProp132.xml><?xml version="1.0" encoding="utf-8"?>
<formControlPr xmlns="http://schemas.microsoft.com/office/spreadsheetml/2009/9/main" objectType="CheckBox" fmlaLink="$N$17" lockText="1" noThreeD="1"/>
</file>

<file path=xl/ctrlProps/ctrlProp133.xml><?xml version="1.0" encoding="utf-8"?>
<formControlPr xmlns="http://schemas.microsoft.com/office/spreadsheetml/2009/9/main" objectType="CheckBox" fmlaLink="$N$19" lockText="1" noThreeD="1"/>
</file>

<file path=xl/ctrlProps/ctrlProp134.xml><?xml version="1.0" encoding="utf-8"?>
<formControlPr xmlns="http://schemas.microsoft.com/office/spreadsheetml/2009/9/main" objectType="CheckBox" fmlaLink="$N$21" lockText="1" noThreeD="1"/>
</file>

<file path=xl/ctrlProps/ctrlProp135.xml><?xml version="1.0" encoding="utf-8"?>
<formControlPr xmlns="http://schemas.microsoft.com/office/spreadsheetml/2009/9/main" objectType="CheckBox" fmlaLink="$N$23" lockText="1" noThreeD="1"/>
</file>

<file path=xl/ctrlProps/ctrlProp136.xml><?xml version="1.0" encoding="utf-8"?>
<formControlPr xmlns="http://schemas.microsoft.com/office/spreadsheetml/2009/9/main" objectType="CheckBox" fmlaLink="$L$31" lockText="1" noThreeD="1"/>
</file>

<file path=xl/ctrlProps/ctrlProp137.xml><?xml version="1.0" encoding="utf-8"?>
<formControlPr xmlns="http://schemas.microsoft.com/office/spreadsheetml/2009/9/main" objectType="CheckBox" fmlaLink="$L$33" lockText="1" noThreeD="1"/>
</file>

<file path=xl/ctrlProps/ctrlProp138.xml><?xml version="1.0" encoding="utf-8"?>
<formControlPr xmlns="http://schemas.microsoft.com/office/spreadsheetml/2009/9/main" objectType="CheckBox" fmlaLink="$L$35" lockText="1" noThreeD="1"/>
</file>

<file path=xl/ctrlProps/ctrlProp139.xml><?xml version="1.0" encoding="utf-8"?>
<formControlPr xmlns="http://schemas.microsoft.com/office/spreadsheetml/2009/9/main" objectType="CheckBox" fmlaLink="$L$37"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fmlaLink="$L$25" lockText="1" noThreeD="1"/>
</file>

<file path=xl/ctrlProps/ctrlProp146.xml><?xml version="1.0" encoding="utf-8"?>
<formControlPr xmlns="http://schemas.microsoft.com/office/spreadsheetml/2009/9/main" objectType="CheckBox" fmlaLink="$M$25"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fmlaLink="$L$23" lockText="1" noThreeD="1"/>
</file>

<file path=xl/ctrlProps/ctrlProp152.xml><?xml version="1.0" encoding="utf-8"?>
<formControlPr xmlns="http://schemas.microsoft.com/office/spreadsheetml/2009/9/main" objectType="CheckBox" fmlaLink="$N$25"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G$3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G$3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G$3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fmlaLink="$G$42"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L$7"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fmlaLink="$M$9"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M$11"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M$13" lockText="1" noThreeD="1"/>
</file>

<file path=xl/ctrlProps/ctrlProp9.xml><?xml version="1.0" encoding="utf-8"?>
<formControlPr xmlns="http://schemas.microsoft.com/office/spreadsheetml/2009/9/main" objectType="CheckBox" fmlaLink="$M$7"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fmlaLink="$M$15"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fmlaLink="$M$17"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fmlaLink="$M$19"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fmlaLink="$M$21"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M$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457200</xdr:colOff>
          <xdr:row>29</xdr:row>
          <xdr:rowOff>0</xdr:rowOff>
        </xdr:from>
        <xdr:to>
          <xdr:col>3</xdr:col>
          <xdr:colOff>777240</xdr:colOff>
          <xdr:row>30</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457200</xdr:colOff>
          <xdr:row>30</xdr:row>
          <xdr:rowOff>0</xdr:rowOff>
        </xdr:from>
        <xdr:to>
          <xdr:col>3</xdr:col>
          <xdr:colOff>784860</xdr:colOff>
          <xdr:row>30</xdr:row>
          <xdr:rowOff>213360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472440</xdr:colOff>
          <xdr:row>31</xdr:row>
          <xdr:rowOff>15240</xdr:rowOff>
        </xdr:from>
        <xdr:to>
          <xdr:col>3</xdr:col>
          <xdr:colOff>777240</xdr:colOff>
          <xdr:row>32</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472440</xdr:colOff>
          <xdr:row>32</xdr:row>
          <xdr:rowOff>15240</xdr:rowOff>
        </xdr:from>
        <xdr:to>
          <xdr:col>3</xdr:col>
          <xdr:colOff>784860</xdr:colOff>
          <xdr:row>33</xdr:row>
          <xdr:rowOff>15240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472440</xdr:colOff>
          <xdr:row>33</xdr:row>
          <xdr:rowOff>0</xdr:rowOff>
        </xdr:from>
        <xdr:to>
          <xdr:col>3</xdr:col>
          <xdr:colOff>701040</xdr:colOff>
          <xdr:row>34</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480060</xdr:colOff>
          <xdr:row>41</xdr:row>
          <xdr:rowOff>0</xdr:rowOff>
        </xdr:from>
        <xdr:to>
          <xdr:col>3</xdr:col>
          <xdr:colOff>708660</xdr:colOff>
          <xdr:row>42</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472440</xdr:colOff>
          <xdr:row>34</xdr:row>
          <xdr:rowOff>0</xdr:rowOff>
        </xdr:from>
        <xdr:to>
          <xdr:col>3</xdr:col>
          <xdr:colOff>838200</xdr:colOff>
          <xdr:row>35</xdr:row>
          <xdr:rowOff>15240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129540</xdr:colOff>
          <xdr:row>6</xdr:row>
          <xdr:rowOff>0</xdr:rowOff>
        </xdr:from>
        <xdr:to>
          <xdr:col>3</xdr:col>
          <xdr:colOff>495300</xdr:colOff>
          <xdr:row>7</xdr:row>
          <xdr:rowOff>15240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137160</xdr:colOff>
          <xdr:row>6</xdr:row>
          <xdr:rowOff>15240</xdr:rowOff>
        </xdr:from>
        <xdr:to>
          <xdr:col>8</xdr:col>
          <xdr:colOff>441960</xdr:colOff>
          <xdr:row>6</xdr:row>
          <xdr:rowOff>213360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8</xdr:row>
          <xdr:rowOff>0</xdr:rowOff>
        </xdr:from>
        <xdr:to>
          <xdr:col>3</xdr:col>
          <xdr:colOff>495300</xdr:colOff>
          <xdr:row>9</xdr:row>
          <xdr:rowOff>15240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10</xdr:row>
          <xdr:rowOff>0</xdr:rowOff>
        </xdr:from>
        <xdr:to>
          <xdr:col>3</xdr:col>
          <xdr:colOff>495300</xdr:colOff>
          <xdr:row>11</xdr:row>
          <xdr:rowOff>15240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12</xdr:row>
          <xdr:rowOff>0</xdr:rowOff>
        </xdr:from>
        <xdr:to>
          <xdr:col>3</xdr:col>
          <xdr:colOff>495300</xdr:colOff>
          <xdr:row>13</xdr:row>
          <xdr:rowOff>15240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8</xdr:row>
          <xdr:rowOff>0</xdr:rowOff>
        </xdr:from>
        <xdr:to>
          <xdr:col>3</xdr:col>
          <xdr:colOff>495300</xdr:colOff>
          <xdr:row>9</xdr:row>
          <xdr:rowOff>15240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10</xdr:row>
          <xdr:rowOff>0</xdr:rowOff>
        </xdr:from>
        <xdr:to>
          <xdr:col>3</xdr:col>
          <xdr:colOff>495300</xdr:colOff>
          <xdr:row>11</xdr:row>
          <xdr:rowOff>15240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12</xdr:row>
          <xdr:rowOff>0</xdr:rowOff>
        </xdr:from>
        <xdr:to>
          <xdr:col>3</xdr:col>
          <xdr:colOff>495300</xdr:colOff>
          <xdr:row>13</xdr:row>
          <xdr:rowOff>15240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14</xdr:row>
          <xdr:rowOff>0</xdr:rowOff>
        </xdr:from>
        <xdr:to>
          <xdr:col>3</xdr:col>
          <xdr:colOff>495300</xdr:colOff>
          <xdr:row>15</xdr:row>
          <xdr:rowOff>15240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16</xdr:row>
          <xdr:rowOff>0</xdr:rowOff>
        </xdr:from>
        <xdr:to>
          <xdr:col>3</xdr:col>
          <xdr:colOff>495300</xdr:colOff>
          <xdr:row>17</xdr:row>
          <xdr:rowOff>15240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18</xdr:row>
          <xdr:rowOff>0</xdr:rowOff>
        </xdr:from>
        <xdr:to>
          <xdr:col>3</xdr:col>
          <xdr:colOff>495300</xdr:colOff>
          <xdr:row>19</xdr:row>
          <xdr:rowOff>15240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20</xdr:row>
          <xdr:rowOff>0</xdr:rowOff>
        </xdr:from>
        <xdr:to>
          <xdr:col>3</xdr:col>
          <xdr:colOff>495300</xdr:colOff>
          <xdr:row>21</xdr:row>
          <xdr:rowOff>15240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6</xdr:row>
          <xdr:rowOff>22860</xdr:rowOff>
        </xdr:from>
        <xdr:to>
          <xdr:col>8</xdr:col>
          <xdr:colOff>929640</xdr:colOff>
          <xdr:row>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8</xdr:row>
          <xdr:rowOff>22860</xdr:rowOff>
        </xdr:from>
        <xdr:to>
          <xdr:col>8</xdr:col>
          <xdr:colOff>929640</xdr:colOff>
          <xdr:row>9</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10</xdr:row>
          <xdr:rowOff>22860</xdr:rowOff>
        </xdr:from>
        <xdr:to>
          <xdr:col>8</xdr:col>
          <xdr:colOff>929640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12</xdr:row>
          <xdr:rowOff>22860</xdr:rowOff>
        </xdr:from>
        <xdr:to>
          <xdr:col>8</xdr:col>
          <xdr:colOff>929640</xdr:colOff>
          <xdr:row>13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14</xdr:row>
          <xdr:rowOff>22860</xdr:rowOff>
        </xdr:from>
        <xdr:to>
          <xdr:col>8</xdr:col>
          <xdr:colOff>929640</xdr:colOff>
          <xdr:row>15</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16</xdr:row>
          <xdr:rowOff>22860</xdr:rowOff>
        </xdr:from>
        <xdr:to>
          <xdr:col>8</xdr:col>
          <xdr:colOff>929640</xdr:colOff>
          <xdr:row>17</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18</xdr:row>
          <xdr:rowOff>22860</xdr:rowOff>
        </xdr:from>
        <xdr:to>
          <xdr:col>8</xdr:col>
          <xdr:colOff>929640</xdr:colOff>
          <xdr:row>19</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20</xdr:row>
          <xdr:rowOff>22860</xdr:rowOff>
        </xdr:from>
        <xdr:to>
          <xdr:col>8</xdr:col>
          <xdr:colOff>929640</xdr:colOff>
          <xdr:row>21</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22</xdr:row>
          <xdr:rowOff>22860</xdr:rowOff>
        </xdr:from>
        <xdr:to>
          <xdr:col>8</xdr:col>
          <xdr:colOff>929640</xdr:colOff>
          <xdr:row>23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24</xdr:row>
          <xdr:rowOff>22860</xdr:rowOff>
        </xdr:from>
        <xdr:to>
          <xdr:col>8</xdr:col>
          <xdr:colOff>929640</xdr:colOff>
          <xdr:row>25</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30</xdr:row>
          <xdr:rowOff>0</xdr:rowOff>
        </xdr:from>
        <xdr:to>
          <xdr:col>8</xdr:col>
          <xdr:colOff>495300</xdr:colOff>
          <xdr:row>31</xdr:row>
          <xdr:rowOff>15240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30</xdr:row>
          <xdr:rowOff>22860</xdr:rowOff>
        </xdr:from>
        <xdr:to>
          <xdr:col>8</xdr:col>
          <xdr:colOff>929640</xdr:colOff>
          <xdr:row>31</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32</xdr:row>
          <xdr:rowOff>0</xdr:rowOff>
        </xdr:from>
        <xdr:to>
          <xdr:col>8</xdr:col>
          <xdr:colOff>495300</xdr:colOff>
          <xdr:row>33</xdr:row>
          <xdr:rowOff>15240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32</xdr:row>
          <xdr:rowOff>22860</xdr:rowOff>
        </xdr:from>
        <xdr:to>
          <xdr:col>8</xdr:col>
          <xdr:colOff>929640</xdr:colOff>
          <xdr:row>33</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34</xdr:row>
          <xdr:rowOff>0</xdr:rowOff>
        </xdr:from>
        <xdr:to>
          <xdr:col>8</xdr:col>
          <xdr:colOff>495300</xdr:colOff>
          <xdr:row>35</xdr:row>
          <xdr:rowOff>15240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34</xdr:row>
          <xdr:rowOff>22860</xdr:rowOff>
        </xdr:from>
        <xdr:to>
          <xdr:col>8</xdr:col>
          <xdr:colOff>929640</xdr:colOff>
          <xdr:row>35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36</xdr:row>
          <xdr:rowOff>0</xdr:rowOff>
        </xdr:from>
        <xdr:to>
          <xdr:col>8</xdr:col>
          <xdr:colOff>495300</xdr:colOff>
          <xdr:row>37</xdr:row>
          <xdr:rowOff>15240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36</xdr:row>
          <xdr:rowOff>22860</xdr:rowOff>
        </xdr:from>
        <xdr:to>
          <xdr:col>8</xdr:col>
          <xdr:colOff>929640</xdr:colOff>
          <xdr:row>37</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38</xdr:row>
          <xdr:rowOff>0</xdr:rowOff>
        </xdr:from>
        <xdr:to>
          <xdr:col>8</xdr:col>
          <xdr:colOff>495300</xdr:colOff>
          <xdr:row>39</xdr:row>
          <xdr:rowOff>15240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38</xdr:row>
          <xdr:rowOff>22860</xdr:rowOff>
        </xdr:from>
        <xdr:to>
          <xdr:col>8</xdr:col>
          <xdr:colOff>929640</xdr:colOff>
          <xdr:row>39</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91440</xdr:colOff>
          <xdr:row>30</xdr:row>
          <xdr:rowOff>15240</xdr:rowOff>
        </xdr:from>
        <xdr:to>
          <xdr:col>3</xdr:col>
          <xdr:colOff>396240</xdr:colOff>
          <xdr:row>31</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670560</xdr:colOff>
          <xdr:row>30</xdr:row>
          <xdr:rowOff>15240</xdr:rowOff>
        </xdr:from>
        <xdr:to>
          <xdr:col>4</xdr:col>
          <xdr:colOff>22860</xdr:colOff>
          <xdr:row>31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30</xdr:row>
          <xdr:rowOff>0</xdr:rowOff>
        </xdr:from>
        <xdr:to>
          <xdr:col>3</xdr:col>
          <xdr:colOff>685800</xdr:colOff>
          <xdr:row>31</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91440</xdr:colOff>
          <xdr:row>32</xdr:row>
          <xdr:rowOff>15240</xdr:rowOff>
        </xdr:from>
        <xdr:to>
          <xdr:col>3</xdr:col>
          <xdr:colOff>396240</xdr:colOff>
          <xdr:row>33</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670560</xdr:colOff>
          <xdr:row>32</xdr:row>
          <xdr:rowOff>15240</xdr:rowOff>
        </xdr:from>
        <xdr:to>
          <xdr:col>4</xdr:col>
          <xdr:colOff>22860</xdr:colOff>
          <xdr:row>33</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32</xdr:row>
          <xdr:rowOff>0</xdr:rowOff>
        </xdr:from>
        <xdr:to>
          <xdr:col>3</xdr:col>
          <xdr:colOff>685800</xdr:colOff>
          <xdr:row>33</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91440</xdr:colOff>
          <xdr:row>34</xdr:row>
          <xdr:rowOff>15240</xdr:rowOff>
        </xdr:from>
        <xdr:to>
          <xdr:col>3</xdr:col>
          <xdr:colOff>396240</xdr:colOff>
          <xdr:row>35</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670560</xdr:colOff>
          <xdr:row>34</xdr:row>
          <xdr:rowOff>15240</xdr:rowOff>
        </xdr:from>
        <xdr:to>
          <xdr:col>4</xdr:col>
          <xdr:colOff>22860</xdr:colOff>
          <xdr:row>35</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34</xdr:row>
          <xdr:rowOff>0</xdr:rowOff>
        </xdr:from>
        <xdr:to>
          <xdr:col>3</xdr:col>
          <xdr:colOff>685800</xdr:colOff>
          <xdr:row>35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91440</xdr:colOff>
          <xdr:row>36</xdr:row>
          <xdr:rowOff>15240</xdr:rowOff>
        </xdr:from>
        <xdr:to>
          <xdr:col>3</xdr:col>
          <xdr:colOff>396240</xdr:colOff>
          <xdr:row>37</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670560</xdr:colOff>
          <xdr:row>36</xdr:row>
          <xdr:rowOff>15240</xdr:rowOff>
        </xdr:from>
        <xdr:to>
          <xdr:col>4</xdr:col>
          <xdr:colOff>22860</xdr:colOff>
          <xdr:row>37</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36</xdr:row>
          <xdr:rowOff>0</xdr:rowOff>
        </xdr:from>
        <xdr:to>
          <xdr:col>3</xdr:col>
          <xdr:colOff>685800</xdr:colOff>
          <xdr:row>37</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91440</xdr:colOff>
          <xdr:row>38</xdr:row>
          <xdr:rowOff>15240</xdr:rowOff>
        </xdr:from>
        <xdr:to>
          <xdr:col>3</xdr:col>
          <xdr:colOff>396240</xdr:colOff>
          <xdr:row>39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670560</xdr:colOff>
          <xdr:row>38</xdr:row>
          <xdr:rowOff>15240</xdr:rowOff>
        </xdr:from>
        <xdr:to>
          <xdr:col>4</xdr:col>
          <xdr:colOff>22860</xdr:colOff>
          <xdr:row>39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38</xdr:row>
          <xdr:rowOff>0</xdr:rowOff>
        </xdr:from>
        <xdr:to>
          <xdr:col>3</xdr:col>
          <xdr:colOff>685800</xdr:colOff>
          <xdr:row>39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8</xdr:row>
          <xdr:rowOff>0</xdr:rowOff>
        </xdr:from>
        <xdr:to>
          <xdr:col>3</xdr:col>
          <xdr:colOff>495300</xdr:colOff>
          <xdr:row>9</xdr:row>
          <xdr:rowOff>15240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10</xdr:row>
          <xdr:rowOff>0</xdr:rowOff>
        </xdr:from>
        <xdr:to>
          <xdr:col>3</xdr:col>
          <xdr:colOff>495300</xdr:colOff>
          <xdr:row>11</xdr:row>
          <xdr:rowOff>15240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12</xdr:row>
          <xdr:rowOff>0</xdr:rowOff>
        </xdr:from>
        <xdr:to>
          <xdr:col>3</xdr:col>
          <xdr:colOff>495300</xdr:colOff>
          <xdr:row>13</xdr:row>
          <xdr:rowOff>15240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14</xdr:row>
          <xdr:rowOff>0</xdr:rowOff>
        </xdr:from>
        <xdr:to>
          <xdr:col>3</xdr:col>
          <xdr:colOff>495300</xdr:colOff>
          <xdr:row>15</xdr:row>
          <xdr:rowOff>15240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16</xdr:row>
          <xdr:rowOff>0</xdr:rowOff>
        </xdr:from>
        <xdr:to>
          <xdr:col>3</xdr:col>
          <xdr:colOff>495300</xdr:colOff>
          <xdr:row>17</xdr:row>
          <xdr:rowOff>15240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18</xdr:row>
          <xdr:rowOff>0</xdr:rowOff>
        </xdr:from>
        <xdr:to>
          <xdr:col>3</xdr:col>
          <xdr:colOff>495300</xdr:colOff>
          <xdr:row>19</xdr:row>
          <xdr:rowOff>15240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20</xdr:row>
          <xdr:rowOff>0</xdr:rowOff>
        </xdr:from>
        <xdr:to>
          <xdr:col>3</xdr:col>
          <xdr:colOff>495300</xdr:colOff>
          <xdr:row>21</xdr:row>
          <xdr:rowOff>15240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6</xdr:row>
          <xdr:rowOff>22860</xdr:rowOff>
        </xdr:from>
        <xdr:to>
          <xdr:col>8</xdr:col>
          <xdr:colOff>929640</xdr:colOff>
          <xdr:row>7</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8</xdr:row>
          <xdr:rowOff>22860</xdr:rowOff>
        </xdr:from>
        <xdr:to>
          <xdr:col>8</xdr:col>
          <xdr:colOff>929640</xdr:colOff>
          <xdr:row>9</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10</xdr:row>
          <xdr:rowOff>22860</xdr:rowOff>
        </xdr:from>
        <xdr:to>
          <xdr:col>8</xdr:col>
          <xdr:colOff>929640</xdr:colOff>
          <xdr:row>11</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12</xdr:row>
          <xdr:rowOff>22860</xdr:rowOff>
        </xdr:from>
        <xdr:to>
          <xdr:col>8</xdr:col>
          <xdr:colOff>929640</xdr:colOff>
          <xdr:row>13</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14</xdr:row>
          <xdr:rowOff>22860</xdr:rowOff>
        </xdr:from>
        <xdr:to>
          <xdr:col>8</xdr:col>
          <xdr:colOff>929640</xdr:colOff>
          <xdr:row>15</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5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16</xdr:row>
          <xdr:rowOff>22860</xdr:rowOff>
        </xdr:from>
        <xdr:to>
          <xdr:col>8</xdr:col>
          <xdr:colOff>929640</xdr:colOff>
          <xdr:row>17</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5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18</xdr:row>
          <xdr:rowOff>22860</xdr:rowOff>
        </xdr:from>
        <xdr:to>
          <xdr:col>8</xdr:col>
          <xdr:colOff>929640</xdr:colOff>
          <xdr:row>19</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20</xdr:row>
          <xdr:rowOff>22860</xdr:rowOff>
        </xdr:from>
        <xdr:to>
          <xdr:col>8</xdr:col>
          <xdr:colOff>929640</xdr:colOff>
          <xdr:row>21</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22</xdr:row>
          <xdr:rowOff>22860</xdr:rowOff>
        </xdr:from>
        <xdr:to>
          <xdr:col>8</xdr:col>
          <xdr:colOff>929640</xdr:colOff>
          <xdr:row>23</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24</xdr:row>
          <xdr:rowOff>22860</xdr:rowOff>
        </xdr:from>
        <xdr:to>
          <xdr:col>8</xdr:col>
          <xdr:colOff>929640</xdr:colOff>
          <xdr:row>25</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500-00007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30</xdr:row>
          <xdr:rowOff>0</xdr:rowOff>
        </xdr:from>
        <xdr:to>
          <xdr:col>8</xdr:col>
          <xdr:colOff>495300</xdr:colOff>
          <xdr:row>31</xdr:row>
          <xdr:rowOff>15240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500-00007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30</xdr:row>
          <xdr:rowOff>22860</xdr:rowOff>
        </xdr:from>
        <xdr:to>
          <xdr:col>8</xdr:col>
          <xdr:colOff>929640</xdr:colOff>
          <xdr:row>31</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500-00007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32</xdr:row>
          <xdr:rowOff>0</xdr:rowOff>
        </xdr:from>
        <xdr:to>
          <xdr:col>8</xdr:col>
          <xdr:colOff>495300</xdr:colOff>
          <xdr:row>33</xdr:row>
          <xdr:rowOff>15240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500-00007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32</xdr:row>
          <xdr:rowOff>22860</xdr:rowOff>
        </xdr:from>
        <xdr:to>
          <xdr:col>8</xdr:col>
          <xdr:colOff>929640</xdr:colOff>
          <xdr:row>33</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500-00007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34</xdr:row>
          <xdr:rowOff>0</xdr:rowOff>
        </xdr:from>
        <xdr:to>
          <xdr:col>8</xdr:col>
          <xdr:colOff>495300</xdr:colOff>
          <xdr:row>35</xdr:row>
          <xdr:rowOff>15240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500-00007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34</xdr:row>
          <xdr:rowOff>22860</xdr:rowOff>
        </xdr:from>
        <xdr:to>
          <xdr:col>8</xdr:col>
          <xdr:colOff>929640</xdr:colOff>
          <xdr:row>35</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36</xdr:row>
          <xdr:rowOff>0</xdr:rowOff>
        </xdr:from>
        <xdr:to>
          <xdr:col>8</xdr:col>
          <xdr:colOff>495300</xdr:colOff>
          <xdr:row>37</xdr:row>
          <xdr:rowOff>15240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36</xdr:row>
          <xdr:rowOff>22860</xdr:rowOff>
        </xdr:from>
        <xdr:to>
          <xdr:col>8</xdr:col>
          <xdr:colOff>929640</xdr:colOff>
          <xdr:row>37</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38</xdr:row>
          <xdr:rowOff>0</xdr:rowOff>
        </xdr:from>
        <xdr:to>
          <xdr:col>8</xdr:col>
          <xdr:colOff>495300</xdr:colOff>
          <xdr:row>39</xdr:row>
          <xdr:rowOff>15240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38</xdr:row>
          <xdr:rowOff>22860</xdr:rowOff>
        </xdr:from>
        <xdr:to>
          <xdr:col>8</xdr:col>
          <xdr:colOff>929640</xdr:colOff>
          <xdr:row>39</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8</xdr:row>
          <xdr:rowOff>0</xdr:rowOff>
        </xdr:from>
        <xdr:to>
          <xdr:col>3</xdr:col>
          <xdr:colOff>495300</xdr:colOff>
          <xdr:row>9</xdr:row>
          <xdr:rowOff>15240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8</xdr:row>
          <xdr:rowOff>15240</xdr:rowOff>
        </xdr:from>
        <xdr:to>
          <xdr:col>8</xdr:col>
          <xdr:colOff>434340</xdr:colOff>
          <xdr:row>8</xdr:row>
          <xdr:rowOff>213360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10</xdr:row>
          <xdr:rowOff>0</xdr:rowOff>
        </xdr:from>
        <xdr:to>
          <xdr:col>3</xdr:col>
          <xdr:colOff>495300</xdr:colOff>
          <xdr:row>11</xdr:row>
          <xdr:rowOff>15240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10</xdr:row>
          <xdr:rowOff>15240</xdr:rowOff>
        </xdr:from>
        <xdr:to>
          <xdr:col>8</xdr:col>
          <xdr:colOff>434340</xdr:colOff>
          <xdr:row>10</xdr:row>
          <xdr:rowOff>213360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12</xdr:row>
          <xdr:rowOff>0</xdr:rowOff>
        </xdr:from>
        <xdr:to>
          <xdr:col>3</xdr:col>
          <xdr:colOff>495300</xdr:colOff>
          <xdr:row>13</xdr:row>
          <xdr:rowOff>15240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137160</xdr:colOff>
          <xdr:row>12</xdr:row>
          <xdr:rowOff>15240</xdr:rowOff>
        </xdr:from>
        <xdr:to>
          <xdr:col>8</xdr:col>
          <xdr:colOff>441960</xdr:colOff>
          <xdr:row>12</xdr:row>
          <xdr:rowOff>213360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5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14</xdr:row>
          <xdr:rowOff>0</xdr:rowOff>
        </xdr:from>
        <xdr:to>
          <xdr:col>3</xdr:col>
          <xdr:colOff>495300</xdr:colOff>
          <xdr:row>15</xdr:row>
          <xdr:rowOff>15240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14</xdr:row>
          <xdr:rowOff>15240</xdr:rowOff>
        </xdr:from>
        <xdr:to>
          <xdr:col>8</xdr:col>
          <xdr:colOff>434340</xdr:colOff>
          <xdr:row>14</xdr:row>
          <xdr:rowOff>213360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16</xdr:row>
          <xdr:rowOff>0</xdr:rowOff>
        </xdr:from>
        <xdr:to>
          <xdr:col>3</xdr:col>
          <xdr:colOff>495300</xdr:colOff>
          <xdr:row>17</xdr:row>
          <xdr:rowOff>15240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16</xdr:row>
          <xdr:rowOff>15240</xdr:rowOff>
        </xdr:from>
        <xdr:to>
          <xdr:col>8</xdr:col>
          <xdr:colOff>419100</xdr:colOff>
          <xdr:row>16</xdr:row>
          <xdr:rowOff>213360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500-00008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18</xdr:row>
          <xdr:rowOff>0</xdr:rowOff>
        </xdr:from>
        <xdr:to>
          <xdr:col>3</xdr:col>
          <xdr:colOff>495300</xdr:colOff>
          <xdr:row>19</xdr:row>
          <xdr:rowOff>15240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500-00008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137160</xdr:colOff>
          <xdr:row>18</xdr:row>
          <xdr:rowOff>15240</xdr:rowOff>
        </xdr:from>
        <xdr:to>
          <xdr:col>8</xdr:col>
          <xdr:colOff>441960</xdr:colOff>
          <xdr:row>18</xdr:row>
          <xdr:rowOff>213360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500-00008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20</xdr:row>
          <xdr:rowOff>0</xdr:rowOff>
        </xdr:from>
        <xdr:to>
          <xdr:col>3</xdr:col>
          <xdr:colOff>495300</xdr:colOff>
          <xdr:row>21</xdr:row>
          <xdr:rowOff>15240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500-00008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20</xdr:row>
          <xdr:rowOff>22860</xdr:rowOff>
        </xdr:from>
        <xdr:to>
          <xdr:col>8</xdr:col>
          <xdr:colOff>434340</xdr:colOff>
          <xdr:row>21</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500-00008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500-00008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22</xdr:row>
          <xdr:rowOff>22860</xdr:rowOff>
        </xdr:from>
        <xdr:to>
          <xdr:col>8</xdr:col>
          <xdr:colOff>434340</xdr:colOff>
          <xdr:row>23</xdr:row>
          <xdr:rowOff>15240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500-00008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6</xdr:row>
          <xdr:rowOff>22860</xdr:rowOff>
        </xdr:from>
        <xdr:to>
          <xdr:col>8</xdr:col>
          <xdr:colOff>929640</xdr:colOff>
          <xdr:row>7</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500-00008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8</xdr:row>
          <xdr:rowOff>22860</xdr:rowOff>
        </xdr:from>
        <xdr:to>
          <xdr:col>8</xdr:col>
          <xdr:colOff>929640</xdr:colOff>
          <xdr:row>9</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500-00009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10</xdr:row>
          <xdr:rowOff>22860</xdr:rowOff>
        </xdr:from>
        <xdr:to>
          <xdr:col>8</xdr:col>
          <xdr:colOff>929640</xdr:colOff>
          <xdr:row>11</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500-00009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12</xdr:row>
          <xdr:rowOff>22860</xdr:rowOff>
        </xdr:from>
        <xdr:to>
          <xdr:col>8</xdr:col>
          <xdr:colOff>929640</xdr:colOff>
          <xdr:row>13</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500-00009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14</xdr:row>
          <xdr:rowOff>22860</xdr:rowOff>
        </xdr:from>
        <xdr:to>
          <xdr:col>8</xdr:col>
          <xdr:colOff>929640</xdr:colOff>
          <xdr:row>15</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500-00009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16</xdr:row>
          <xdr:rowOff>22860</xdr:rowOff>
        </xdr:from>
        <xdr:to>
          <xdr:col>8</xdr:col>
          <xdr:colOff>929640</xdr:colOff>
          <xdr:row>17</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500-00009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18</xdr:row>
          <xdr:rowOff>22860</xdr:rowOff>
        </xdr:from>
        <xdr:to>
          <xdr:col>8</xdr:col>
          <xdr:colOff>929640</xdr:colOff>
          <xdr:row>19</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500-00009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20</xdr:row>
          <xdr:rowOff>22860</xdr:rowOff>
        </xdr:from>
        <xdr:to>
          <xdr:col>8</xdr:col>
          <xdr:colOff>929640</xdr:colOff>
          <xdr:row>21</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500-00009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22</xdr:row>
          <xdr:rowOff>22860</xdr:rowOff>
        </xdr:from>
        <xdr:to>
          <xdr:col>8</xdr:col>
          <xdr:colOff>929640</xdr:colOff>
          <xdr:row>23</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500-00009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24</xdr:row>
          <xdr:rowOff>22860</xdr:rowOff>
        </xdr:from>
        <xdr:to>
          <xdr:col>8</xdr:col>
          <xdr:colOff>929640</xdr:colOff>
          <xdr:row>25</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500-0000A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30</xdr:row>
          <xdr:rowOff>0</xdr:rowOff>
        </xdr:from>
        <xdr:to>
          <xdr:col>8</xdr:col>
          <xdr:colOff>495300</xdr:colOff>
          <xdr:row>31</xdr:row>
          <xdr:rowOff>15240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500-0000A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30</xdr:row>
          <xdr:rowOff>22860</xdr:rowOff>
        </xdr:from>
        <xdr:to>
          <xdr:col>8</xdr:col>
          <xdr:colOff>929640</xdr:colOff>
          <xdr:row>31</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500-0000A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32</xdr:row>
          <xdr:rowOff>0</xdr:rowOff>
        </xdr:from>
        <xdr:to>
          <xdr:col>8</xdr:col>
          <xdr:colOff>495300</xdr:colOff>
          <xdr:row>33</xdr:row>
          <xdr:rowOff>15240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500-0000A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32</xdr:row>
          <xdr:rowOff>22860</xdr:rowOff>
        </xdr:from>
        <xdr:to>
          <xdr:col>8</xdr:col>
          <xdr:colOff>929640</xdr:colOff>
          <xdr:row>33</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500-0000A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34</xdr:row>
          <xdr:rowOff>0</xdr:rowOff>
        </xdr:from>
        <xdr:to>
          <xdr:col>8</xdr:col>
          <xdr:colOff>495300</xdr:colOff>
          <xdr:row>35</xdr:row>
          <xdr:rowOff>15240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500-0000A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34</xdr:row>
          <xdr:rowOff>22860</xdr:rowOff>
        </xdr:from>
        <xdr:to>
          <xdr:col>8</xdr:col>
          <xdr:colOff>929640</xdr:colOff>
          <xdr:row>35</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500-0000A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36</xdr:row>
          <xdr:rowOff>0</xdr:rowOff>
        </xdr:from>
        <xdr:to>
          <xdr:col>8</xdr:col>
          <xdr:colOff>495300</xdr:colOff>
          <xdr:row>37</xdr:row>
          <xdr:rowOff>15240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500-0000A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36</xdr:row>
          <xdr:rowOff>22860</xdr:rowOff>
        </xdr:from>
        <xdr:to>
          <xdr:col>8</xdr:col>
          <xdr:colOff>929640</xdr:colOff>
          <xdr:row>37</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500-0000A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38</xdr:row>
          <xdr:rowOff>0</xdr:rowOff>
        </xdr:from>
        <xdr:to>
          <xdr:col>8</xdr:col>
          <xdr:colOff>495300</xdr:colOff>
          <xdr:row>39</xdr:row>
          <xdr:rowOff>15240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500-0000A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624840</xdr:colOff>
          <xdr:row>38</xdr:row>
          <xdr:rowOff>22860</xdr:rowOff>
        </xdr:from>
        <xdr:to>
          <xdr:col>8</xdr:col>
          <xdr:colOff>929640</xdr:colOff>
          <xdr:row>39</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500-0000A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8</xdr:row>
          <xdr:rowOff>0</xdr:rowOff>
        </xdr:from>
        <xdr:to>
          <xdr:col>3</xdr:col>
          <xdr:colOff>495300</xdr:colOff>
          <xdr:row>9</xdr:row>
          <xdr:rowOff>15240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500-0000A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10</xdr:row>
          <xdr:rowOff>0</xdr:rowOff>
        </xdr:from>
        <xdr:to>
          <xdr:col>3</xdr:col>
          <xdr:colOff>495300</xdr:colOff>
          <xdr:row>11</xdr:row>
          <xdr:rowOff>15240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500-0000B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12</xdr:row>
          <xdr:rowOff>0</xdr:rowOff>
        </xdr:from>
        <xdr:to>
          <xdr:col>3</xdr:col>
          <xdr:colOff>495300</xdr:colOff>
          <xdr:row>13</xdr:row>
          <xdr:rowOff>15240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500-0000B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14</xdr:row>
          <xdr:rowOff>0</xdr:rowOff>
        </xdr:from>
        <xdr:to>
          <xdr:col>3</xdr:col>
          <xdr:colOff>495300</xdr:colOff>
          <xdr:row>15</xdr:row>
          <xdr:rowOff>15240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500-0000B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16</xdr:row>
          <xdr:rowOff>0</xdr:rowOff>
        </xdr:from>
        <xdr:to>
          <xdr:col>3</xdr:col>
          <xdr:colOff>495300</xdr:colOff>
          <xdr:row>17</xdr:row>
          <xdr:rowOff>15240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500-0000B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18</xdr:row>
          <xdr:rowOff>0</xdr:rowOff>
        </xdr:from>
        <xdr:to>
          <xdr:col>3</xdr:col>
          <xdr:colOff>495300</xdr:colOff>
          <xdr:row>19</xdr:row>
          <xdr:rowOff>15240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500-0000B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20</xdr:row>
          <xdr:rowOff>0</xdr:rowOff>
        </xdr:from>
        <xdr:to>
          <xdr:col>3</xdr:col>
          <xdr:colOff>495300</xdr:colOff>
          <xdr:row>21</xdr:row>
          <xdr:rowOff>15240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500-0000B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609600</xdr:colOff>
          <xdr:row>6</xdr:row>
          <xdr:rowOff>0</xdr:rowOff>
        </xdr:from>
        <xdr:to>
          <xdr:col>4</xdr:col>
          <xdr:colOff>38100</xdr:colOff>
          <xdr:row>7</xdr:row>
          <xdr:rowOff>15240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500-0000B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8</xdr:row>
          <xdr:rowOff>0</xdr:rowOff>
        </xdr:from>
        <xdr:to>
          <xdr:col>4</xdr:col>
          <xdr:colOff>22860</xdr:colOff>
          <xdr:row>9</xdr:row>
          <xdr:rowOff>15240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500-0000B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9</xdr:row>
          <xdr:rowOff>213360</xdr:rowOff>
        </xdr:from>
        <xdr:to>
          <xdr:col>4</xdr:col>
          <xdr:colOff>22860</xdr:colOff>
          <xdr:row>11</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500-0000B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12</xdr:row>
          <xdr:rowOff>15240</xdr:rowOff>
        </xdr:from>
        <xdr:to>
          <xdr:col>4</xdr:col>
          <xdr:colOff>22860</xdr:colOff>
          <xdr:row>13</xdr:row>
          <xdr:rowOff>22860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500-0000B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14</xdr:row>
          <xdr:rowOff>15240</xdr:rowOff>
        </xdr:from>
        <xdr:to>
          <xdr:col>4</xdr:col>
          <xdr:colOff>22860</xdr:colOff>
          <xdr:row>15</xdr:row>
          <xdr:rowOff>22860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500-0000B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16</xdr:row>
          <xdr:rowOff>0</xdr:rowOff>
        </xdr:from>
        <xdr:to>
          <xdr:col>4</xdr:col>
          <xdr:colOff>22860</xdr:colOff>
          <xdr:row>17</xdr:row>
          <xdr:rowOff>15240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500-0000B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18</xdr:row>
          <xdr:rowOff>0</xdr:rowOff>
        </xdr:from>
        <xdr:to>
          <xdr:col>4</xdr:col>
          <xdr:colOff>22860</xdr:colOff>
          <xdr:row>19</xdr:row>
          <xdr:rowOff>15240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500-0000B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19</xdr:row>
          <xdr:rowOff>213360</xdr:rowOff>
        </xdr:from>
        <xdr:to>
          <xdr:col>4</xdr:col>
          <xdr:colOff>22860</xdr:colOff>
          <xdr:row>21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500-0000B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594360</xdr:colOff>
          <xdr:row>22</xdr:row>
          <xdr:rowOff>0</xdr:rowOff>
        </xdr:from>
        <xdr:to>
          <xdr:col>4</xdr:col>
          <xdr:colOff>22860</xdr:colOff>
          <xdr:row>23</xdr:row>
          <xdr:rowOff>15240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500-0000B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30</xdr:row>
          <xdr:rowOff>0</xdr:rowOff>
        </xdr:from>
        <xdr:to>
          <xdr:col>8</xdr:col>
          <xdr:colOff>495300</xdr:colOff>
          <xdr:row>31</xdr:row>
          <xdr:rowOff>15240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500-0000C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32</xdr:row>
          <xdr:rowOff>0</xdr:rowOff>
        </xdr:from>
        <xdr:to>
          <xdr:col>8</xdr:col>
          <xdr:colOff>495300</xdr:colOff>
          <xdr:row>33</xdr:row>
          <xdr:rowOff>15240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500-0000C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34</xdr:row>
          <xdr:rowOff>0</xdr:rowOff>
        </xdr:from>
        <xdr:to>
          <xdr:col>8</xdr:col>
          <xdr:colOff>495300</xdr:colOff>
          <xdr:row>35</xdr:row>
          <xdr:rowOff>15240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500-0000C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36</xdr:row>
          <xdr:rowOff>0</xdr:rowOff>
        </xdr:from>
        <xdr:to>
          <xdr:col>8</xdr:col>
          <xdr:colOff>495300</xdr:colOff>
          <xdr:row>37</xdr:row>
          <xdr:rowOff>15240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500-0000C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500-0000C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24</xdr:row>
          <xdr:rowOff>0</xdr:rowOff>
        </xdr:from>
        <xdr:to>
          <xdr:col>3</xdr:col>
          <xdr:colOff>495300</xdr:colOff>
          <xdr:row>25</xdr:row>
          <xdr:rowOff>15240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5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500-0000C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24</xdr:row>
          <xdr:rowOff>0</xdr:rowOff>
        </xdr:from>
        <xdr:to>
          <xdr:col>3</xdr:col>
          <xdr:colOff>495300</xdr:colOff>
          <xdr:row>25</xdr:row>
          <xdr:rowOff>15240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500-0000C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500-0000C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24</xdr:row>
          <xdr:rowOff>0</xdr:rowOff>
        </xdr:from>
        <xdr:to>
          <xdr:col>3</xdr:col>
          <xdr:colOff>495300</xdr:colOff>
          <xdr:row>25</xdr:row>
          <xdr:rowOff>15240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500-0000C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129540</xdr:colOff>
          <xdr:row>24</xdr:row>
          <xdr:rowOff>15240</xdr:rowOff>
        </xdr:from>
        <xdr:to>
          <xdr:col>8</xdr:col>
          <xdr:colOff>434340</xdr:colOff>
          <xdr:row>24</xdr:row>
          <xdr:rowOff>213360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500-0000C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500-0000C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500-0000D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500-0000D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500-0000D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129540</xdr:colOff>
          <xdr:row>22</xdr:row>
          <xdr:rowOff>0</xdr:rowOff>
        </xdr:from>
        <xdr:to>
          <xdr:col>3</xdr:col>
          <xdr:colOff>495300</xdr:colOff>
          <xdr:row>23</xdr:row>
          <xdr:rowOff>15240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500-0000D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624840</xdr:colOff>
          <xdr:row>23</xdr:row>
          <xdr:rowOff>213360</xdr:rowOff>
        </xdr:from>
        <xdr:to>
          <xdr:col>4</xdr:col>
          <xdr:colOff>53340</xdr:colOff>
          <xdr:row>25</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500-0000D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0.xml"/><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84" Type="http://schemas.openxmlformats.org/officeDocument/2006/relationships/ctrlProp" Target="../ctrlProps/ctrlProp88.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38" Type="http://schemas.openxmlformats.org/officeDocument/2006/relationships/ctrlProp" Target="../ctrlProps/ctrlProp142.xml"/><Relationship Id="rId16" Type="http://schemas.openxmlformats.org/officeDocument/2006/relationships/ctrlProp" Target="../ctrlProps/ctrlProp20.xml"/><Relationship Id="rId107" Type="http://schemas.openxmlformats.org/officeDocument/2006/relationships/ctrlProp" Target="../ctrlProps/ctrlProp111.xml"/><Relationship Id="rId11" Type="http://schemas.openxmlformats.org/officeDocument/2006/relationships/ctrlProp" Target="../ctrlProps/ctrlProp15.x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28" Type="http://schemas.openxmlformats.org/officeDocument/2006/relationships/ctrlProp" Target="../ctrlProps/ctrlProp132.xml"/><Relationship Id="rId144" Type="http://schemas.openxmlformats.org/officeDocument/2006/relationships/ctrlProp" Target="../ctrlProps/ctrlProp148.xml"/><Relationship Id="rId5" Type="http://schemas.openxmlformats.org/officeDocument/2006/relationships/ctrlProp" Target="../ctrlProps/ctrlProp9.xml"/><Relationship Id="rId90" Type="http://schemas.openxmlformats.org/officeDocument/2006/relationships/ctrlProp" Target="../ctrlProps/ctrlProp94.xml"/><Relationship Id="rId95" Type="http://schemas.openxmlformats.org/officeDocument/2006/relationships/ctrlProp" Target="../ctrlProps/ctrlProp99.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113" Type="http://schemas.openxmlformats.org/officeDocument/2006/relationships/ctrlProp" Target="../ctrlProps/ctrlProp117.xml"/><Relationship Id="rId118" Type="http://schemas.openxmlformats.org/officeDocument/2006/relationships/ctrlProp" Target="../ctrlProps/ctrlProp122.xml"/><Relationship Id="rId134" Type="http://schemas.openxmlformats.org/officeDocument/2006/relationships/ctrlProp" Target="../ctrlProps/ctrlProp138.xml"/><Relationship Id="rId139" Type="http://schemas.openxmlformats.org/officeDocument/2006/relationships/ctrlProp" Target="../ctrlProps/ctrlProp143.xml"/><Relationship Id="rId80" Type="http://schemas.openxmlformats.org/officeDocument/2006/relationships/ctrlProp" Target="../ctrlProps/ctrlProp84.xml"/><Relationship Id="rId85" Type="http://schemas.openxmlformats.org/officeDocument/2006/relationships/ctrlProp" Target="../ctrlProps/ctrlProp89.xml"/><Relationship Id="rId3" Type="http://schemas.openxmlformats.org/officeDocument/2006/relationships/vmlDrawing" Target="../drawings/vmlDrawing3.v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103" Type="http://schemas.openxmlformats.org/officeDocument/2006/relationships/ctrlProp" Target="../ctrlProps/ctrlProp107.xml"/><Relationship Id="rId108" Type="http://schemas.openxmlformats.org/officeDocument/2006/relationships/ctrlProp" Target="../ctrlProps/ctrlProp112.xml"/><Relationship Id="rId116" Type="http://schemas.openxmlformats.org/officeDocument/2006/relationships/ctrlProp" Target="../ctrlProps/ctrlProp120.xml"/><Relationship Id="rId124" Type="http://schemas.openxmlformats.org/officeDocument/2006/relationships/ctrlProp" Target="../ctrlProps/ctrlProp128.xml"/><Relationship Id="rId129" Type="http://schemas.openxmlformats.org/officeDocument/2006/relationships/ctrlProp" Target="../ctrlProps/ctrlProp133.xml"/><Relationship Id="rId137" Type="http://schemas.openxmlformats.org/officeDocument/2006/relationships/ctrlProp" Target="../ctrlProps/ctrlProp14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83" Type="http://schemas.openxmlformats.org/officeDocument/2006/relationships/ctrlProp" Target="../ctrlProps/ctrlProp87.xml"/><Relationship Id="rId88" Type="http://schemas.openxmlformats.org/officeDocument/2006/relationships/ctrlProp" Target="../ctrlProps/ctrlProp92.xml"/><Relationship Id="rId91" Type="http://schemas.openxmlformats.org/officeDocument/2006/relationships/ctrlProp" Target="../ctrlProps/ctrlProp95.xml"/><Relationship Id="rId96" Type="http://schemas.openxmlformats.org/officeDocument/2006/relationships/ctrlProp" Target="../ctrlProps/ctrlProp100.xml"/><Relationship Id="rId111" Type="http://schemas.openxmlformats.org/officeDocument/2006/relationships/ctrlProp" Target="../ctrlProps/ctrlProp115.xml"/><Relationship Id="rId132" Type="http://schemas.openxmlformats.org/officeDocument/2006/relationships/ctrlProp" Target="../ctrlProps/ctrlProp136.xml"/><Relationship Id="rId140" Type="http://schemas.openxmlformats.org/officeDocument/2006/relationships/ctrlProp" Target="../ctrlProps/ctrlProp144.xml"/><Relationship Id="rId145" Type="http://schemas.openxmlformats.org/officeDocument/2006/relationships/ctrlProp" Target="../ctrlProps/ctrlProp149.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6" Type="http://schemas.openxmlformats.org/officeDocument/2006/relationships/ctrlProp" Target="../ctrlProps/ctrlProp110.xml"/><Relationship Id="rId114" Type="http://schemas.openxmlformats.org/officeDocument/2006/relationships/ctrlProp" Target="../ctrlProps/ctrlProp118.xml"/><Relationship Id="rId119" Type="http://schemas.openxmlformats.org/officeDocument/2006/relationships/ctrlProp" Target="../ctrlProps/ctrlProp123.xml"/><Relationship Id="rId127" Type="http://schemas.openxmlformats.org/officeDocument/2006/relationships/ctrlProp" Target="../ctrlProps/ctrlProp13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81" Type="http://schemas.openxmlformats.org/officeDocument/2006/relationships/ctrlProp" Target="../ctrlProps/ctrlProp85.xml"/><Relationship Id="rId86" Type="http://schemas.openxmlformats.org/officeDocument/2006/relationships/ctrlProp" Target="../ctrlProps/ctrlProp90.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30" Type="http://schemas.openxmlformats.org/officeDocument/2006/relationships/ctrlProp" Target="../ctrlProps/ctrlProp134.xml"/><Relationship Id="rId135" Type="http://schemas.openxmlformats.org/officeDocument/2006/relationships/ctrlProp" Target="../ctrlProps/ctrlProp139.xml"/><Relationship Id="rId143" Type="http://schemas.openxmlformats.org/officeDocument/2006/relationships/ctrlProp" Target="../ctrlProps/ctrlProp147.xml"/><Relationship Id="rId148" Type="http://schemas.openxmlformats.org/officeDocument/2006/relationships/ctrlProp" Target="../ctrlProps/ctrlProp152.xml"/><Relationship Id="rId4" Type="http://schemas.openxmlformats.org/officeDocument/2006/relationships/ctrlProp" Target="../ctrlProps/ctrlProp8.xml"/><Relationship Id="rId9" Type="http://schemas.openxmlformats.org/officeDocument/2006/relationships/ctrlProp" Target="../ctrlProps/ctrlProp13.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109" Type="http://schemas.openxmlformats.org/officeDocument/2006/relationships/ctrlProp" Target="../ctrlProps/ctrlProp11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04" Type="http://schemas.openxmlformats.org/officeDocument/2006/relationships/ctrlProp" Target="../ctrlProps/ctrlProp108.xml"/><Relationship Id="rId120" Type="http://schemas.openxmlformats.org/officeDocument/2006/relationships/ctrlProp" Target="../ctrlProps/ctrlProp124.xml"/><Relationship Id="rId125" Type="http://schemas.openxmlformats.org/officeDocument/2006/relationships/ctrlProp" Target="../ctrlProps/ctrlProp129.xml"/><Relationship Id="rId141" Type="http://schemas.openxmlformats.org/officeDocument/2006/relationships/ctrlProp" Target="../ctrlProps/ctrlProp145.xml"/><Relationship Id="rId146" Type="http://schemas.openxmlformats.org/officeDocument/2006/relationships/ctrlProp" Target="../ctrlProps/ctrlProp150.xml"/><Relationship Id="rId7" Type="http://schemas.openxmlformats.org/officeDocument/2006/relationships/ctrlProp" Target="../ctrlProps/ctrlProp11.xml"/><Relationship Id="rId71" Type="http://schemas.openxmlformats.org/officeDocument/2006/relationships/ctrlProp" Target="../ctrlProps/ctrlProp75.xml"/><Relationship Id="rId92" Type="http://schemas.openxmlformats.org/officeDocument/2006/relationships/ctrlProp" Target="../ctrlProps/ctrlProp96.xml"/><Relationship Id="rId2" Type="http://schemas.openxmlformats.org/officeDocument/2006/relationships/drawing" Target="../drawings/drawing2.xm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15" Type="http://schemas.openxmlformats.org/officeDocument/2006/relationships/ctrlProp" Target="../ctrlProps/ctrlProp119.xml"/><Relationship Id="rId131" Type="http://schemas.openxmlformats.org/officeDocument/2006/relationships/ctrlProp" Target="../ctrlProps/ctrlProp135.xml"/><Relationship Id="rId136" Type="http://schemas.openxmlformats.org/officeDocument/2006/relationships/ctrlProp" Target="../ctrlProps/ctrlProp140.xml"/><Relationship Id="rId61" Type="http://schemas.openxmlformats.org/officeDocument/2006/relationships/ctrlProp" Target="../ctrlProps/ctrlProp65.xml"/><Relationship Id="rId82" Type="http://schemas.openxmlformats.org/officeDocument/2006/relationships/ctrlProp" Target="../ctrlProps/ctrlProp86.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52"/>
  <sheetViews>
    <sheetView tabSelected="1" zoomScaleNormal="100" zoomScaleSheetLayoutView="115" workbookViewId="0">
      <selection activeCell="B7" sqref="B7:E7"/>
    </sheetView>
  </sheetViews>
  <sheetFormatPr defaultColWidth="10.33203125" defaultRowHeight="18" customHeight="1"/>
  <cols>
    <col min="1" max="6" width="17.44140625" style="12" customWidth="1"/>
    <col min="7" max="7" width="22.109375" style="12" customWidth="1"/>
    <col min="8" max="16384" width="10.33203125" style="12"/>
  </cols>
  <sheetData>
    <row r="1" spans="1:7" ht="18" customHeight="1">
      <c r="A1" s="13" t="s">
        <v>221</v>
      </c>
      <c r="B1" s="13"/>
      <c r="C1" s="13"/>
      <c r="D1" s="13"/>
      <c r="E1" s="13"/>
      <c r="F1" s="13"/>
      <c r="G1" s="13"/>
    </row>
    <row r="2" spans="1:7" ht="18" customHeight="1">
      <c r="A2" s="14" t="s">
        <v>65</v>
      </c>
      <c r="B2" s="14"/>
      <c r="C2" s="14"/>
      <c r="D2" s="14"/>
      <c r="E2" s="14"/>
      <c r="F2" s="13"/>
      <c r="G2" s="13"/>
    </row>
    <row r="3" spans="1:7" ht="18" customHeight="1">
      <c r="A3" s="15"/>
      <c r="B3" s="15"/>
      <c r="C3" s="15"/>
      <c r="D3" s="15"/>
      <c r="E3" s="13"/>
      <c r="F3" s="13"/>
      <c r="G3" s="13"/>
    </row>
    <row r="4" spans="1:7" ht="18" customHeight="1">
      <c r="A4" s="16" t="s">
        <v>62</v>
      </c>
      <c r="B4" s="104" t="s">
        <v>237</v>
      </c>
      <c r="C4" s="105"/>
      <c r="D4" s="105"/>
      <c r="E4" s="106"/>
      <c r="F4" s="15"/>
      <c r="G4" s="15"/>
    </row>
    <row r="5" spans="1:7" ht="18" customHeight="1">
      <c r="A5" s="16" t="s">
        <v>61</v>
      </c>
      <c r="B5" s="107" t="s">
        <v>220</v>
      </c>
      <c r="C5" s="108"/>
      <c r="D5" s="108"/>
      <c r="E5" s="109"/>
      <c r="F5" s="13"/>
      <c r="G5" s="13"/>
    </row>
    <row r="6" spans="1:7" s="31" customFormat="1" ht="18" customHeight="1">
      <c r="A6" s="17"/>
      <c r="B6" s="15"/>
      <c r="C6" s="15"/>
      <c r="D6" s="15"/>
      <c r="E6" s="13"/>
      <c r="F6" s="18"/>
      <c r="G6" s="18"/>
    </row>
    <row r="7" spans="1:7" ht="18" customHeight="1">
      <c r="A7" s="16" t="s">
        <v>1</v>
      </c>
      <c r="B7" s="98"/>
      <c r="C7" s="99"/>
      <c r="D7" s="99"/>
      <c r="E7" s="100"/>
      <c r="F7" s="13"/>
      <c r="G7" s="13"/>
    </row>
    <row r="8" spans="1:7" ht="18" customHeight="1">
      <c r="A8" s="16" t="s">
        <v>9</v>
      </c>
      <c r="B8" s="98"/>
      <c r="C8" s="99"/>
      <c r="D8" s="99"/>
      <c r="E8" s="100"/>
      <c r="F8" s="13"/>
      <c r="G8" s="13"/>
    </row>
    <row r="9" spans="1:7" ht="18" customHeight="1">
      <c r="A9" s="16" t="s">
        <v>34</v>
      </c>
      <c r="B9" s="98"/>
      <c r="C9" s="99"/>
      <c r="D9" s="99"/>
      <c r="E9" s="100"/>
      <c r="F9" s="13"/>
      <c r="G9" s="13"/>
    </row>
    <row r="10" spans="1:7" ht="18" customHeight="1">
      <c r="A10" s="16" t="s">
        <v>58</v>
      </c>
      <c r="B10" s="98"/>
      <c r="C10" s="99"/>
      <c r="D10" s="99"/>
      <c r="E10" s="100"/>
      <c r="F10" s="13"/>
      <c r="G10" s="13"/>
    </row>
    <row r="11" spans="1:7" ht="18" customHeight="1">
      <c r="A11" s="16" t="s">
        <v>12</v>
      </c>
      <c r="B11" s="98"/>
      <c r="C11" s="99"/>
      <c r="D11" s="99"/>
      <c r="E11" s="100"/>
      <c r="F11" s="13"/>
      <c r="G11" s="13"/>
    </row>
    <row r="12" spans="1:7" ht="18" customHeight="1">
      <c r="A12" s="16" t="s">
        <v>13</v>
      </c>
      <c r="B12" s="98"/>
      <c r="C12" s="99"/>
      <c r="D12" s="99"/>
      <c r="E12" s="100"/>
      <c r="F12" s="13"/>
      <c r="G12" s="13"/>
    </row>
    <row r="13" spans="1:7" ht="18" customHeight="1">
      <c r="A13" s="16" t="s">
        <v>14</v>
      </c>
      <c r="B13" s="98"/>
      <c r="C13" s="99"/>
      <c r="D13" s="99"/>
      <c r="E13" s="100"/>
      <c r="F13" s="13"/>
      <c r="G13" s="13"/>
    </row>
    <row r="14" spans="1:7" ht="18" customHeight="1">
      <c r="A14" s="16" t="s">
        <v>10</v>
      </c>
      <c r="B14" s="98"/>
      <c r="C14" s="99"/>
      <c r="D14" s="99"/>
      <c r="E14" s="100"/>
      <c r="F14" s="13"/>
      <c r="G14" s="13"/>
    </row>
    <row r="15" spans="1:7" ht="18" customHeight="1">
      <c r="A15" s="19"/>
      <c r="B15" s="19"/>
      <c r="C15" s="19"/>
      <c r="D15" s="19"/>
      <c r="E15" s="19"/>
      <c r="F15" s="13"/>
      <c r="G15" s="13"/>
    </row>
    <row r="16" spans="1:7" ht="18" customHeight="1">
      <c r="A16" s="16" t="s">
        <v>11</v>
      </c>
      <c r="B16" s="98"/>
      <c r="C16" s="99"/>
      <c r="D16" s="99"/>
      <c r="E16" s="100"/>
      <c r="F16" s="13"/>
      <c r="G16" s="13"/>
    </row>
    <row r="17" spans="1:8" ht="18" customHeight="1">
      <c r="A17" s="16" t="s">
        <v>34</v>
      </c>
      <c r="B17" s="98"/>
      <c r="C17" s="99"/>
      <c r="D17" s="99"/>
      <c r="E17" s="100"/>
      <c r="F17" s="13"/>
      <c r="G17" s="13"/>
    </row>
    <row r="18" spans="1:8" ht="18" customHeight="1">
      <c r="A18" s="16" t="s">
        <v>58</v>
      </c>
      <c r="B18" s="98"/>
      <c r="C18" s="99"/>
      <c r="D18" s="99"/>
      <c r="E18" s="100"/>
      <c r="F18" s="13"/>
      <c r="G18" s="13"/>
    </row>
    <row r="19" spans="1:8" ht="18" customHeight="1">
      <c r="A19" s="16" t="s">
        <v>12</v>
      </c>
      <c r="B19" s="98"/>
      <c r="C19" s="99"/>
      <c r="D19" s="99"/>
      <c r="E19" s="100"/>
      <c r="F19" s="13"/>
      <c r="G19" s="13"/>
    </row>
    <row r="20" spans="1:8" ht="18" customHeight="1">
      <c r="A20" s="16" t="s">
        <v>13</v>
      </c>
      <c r="B20" s="98"/>
      <c r="C20" s="99"/>
      <c r="D20" s="99"/>
      <c r="E20" s="100"/>
      <c r="F20" s="13"/>
      <c r="G20" s="13"/>
    </row>
    <row r="21" spans="1:8" ht="18" customHeight="1">
      <c r="A21" s="16" t="s">
        <v>14</v>
      </c>
      <c r="B21" s="98"/>
      <c r="C21" s="99"/>
      <c r="D21" s="99"/>
      <c r="E21" s="100"/>
      <c r="F21" s="13"/>
      <c r="G21" s="13"/>
    </row>
    <row r="22" spans="1:8" ht="18" customHeight="1">
      <c r="A22" s="16" t="s">
        <v>10</v>
      </c>
      <c r="B22" s="98"/>
      <c r="C22" s="99"/>
      <c r="D22" s="99"/>
      <c r="E22" s="100"/>
      <c r="F22" s="13"/>
      <c r="G22" s="13"/>
    </row>
    <row r="23" spans="1:8" ht="18" customHeight="1">
      <c r="A23" s="13"/>
      <c r="B23" s="13"/>
      <c r="C23" s="13"/>
      <c r="D23" s="13"/>
      <c r="E23" s="13"/>
      <c r="F23" s="13"/>
      <c r="G23" s="13"/>
    </row>
    <row r="24" spans="1:8" ht="18" customHeight="1">
      <c r="A24" s="20" t="s">
        <v>234</v>
      </c>
      <c r="B24" s="21"/>
      <c r="C24" s="20"/>
      <c r="D24" s="20"/>
      <c r="E24" s="20"/>
      <c r="F24" s="20"/>
      <c r="G24" s="20"/>
      <c r="H24" s="32"/>
    </row>
    <row r="25" spans="1:8" ht="18" customHeight="1">
      <c r="A25" s="20" t="s">
        <v>233</v>
      </c>
      <c r="B25" s="21"/>
      <c r="C25" s="20"/>
      <c r="D25" s="20"/>
      <c r="E25" s="20"/>
      <c r="F25" s="20"/>
      <c r="G25" s="20"/>
      <c r="H25" s="32"/>
    </row>
    <row r="26" spans="1:8" ht="18" customHeight="1">
      <c r="A26" s="22"/>
      <c r="B26" s="23"/>
      <c r="C26" s="23"/>
      <c r="D26" s="23"/>
      <c r="E26" s="23"/>
      <c r="F26" s="23"/>
      <c r="G26" s="23"/>
      <c r="H26" s="33"/>
    </row>
    <row r="27" spans="1:8" ht="18" customHeight="1">
      <c r="A27" s="13"/>
      <c r="B27" s="13"/>
      <c r="C27" s="13"/>
      <c r="D27" s="13"/>
      <c r="E27" s="13"/>
      <c r="F27" s="13"/>
      <c r="G27" s="13"/>
    </row>
    <row r="28" spans="1:8" ht="18" customHeight="1">
      <c r="A28" s="14" t="s">
        <v>63</v>
      </c>
      <c r="B28" s="14"/>
      <c r="C28" s="14"/>
      <c r="D28" s="14"/>
      <c r="E28" s="14"/>
      <c r="F28" s="14"/>
      <c r="G28" s="13"/>
    </row>
    <row r="29" spans="1:8" ht="18" customHeight="1">
      <c r="A29" s="13"/>
      <c r="B29" s="13"/>
      <c r="C29" s="15"/>
      <c r="D29" s="13"/>
      <c r="E29" s="13"/>
      <c r="F29" s="13"/>
      <c r="G29" s="13"/>
    </row>
    <row r="30" spans="1:8" ht="18" customHeight="1">
      <c r="A30" s="13"/>
      <c r="B30" s="24" t="s">
        <v>16</v>
      </c>
      <c r="C30" s="25" t="s">
        <v>20</v>
      </c>
      <c r="D30" s="2"/>
      <c r="E30" s="26">
        <f>IF(G30 = TRUE,40000,0)</f>
        <v>0</v>
      </c>
      <c r="F30" s="34"/>
      <c r="G30" s="8" t="b">
        <v>0</v>
      </c>
    </row>
    <row r="31" spans="1:8" ht="18" customHeight="1">
      <c r="A31" s="13"/>
      <c r="B31" s="24" t="s">
        <v>17</v>
      </c>
      <c r="C31" s="25" t="s">
        <v>21</v>
      </c>
      <c r="D31" s="2"/>
      <c r="E31" s="26">
        <f>IF(G31 = TRUE,30000,0)</f>
        <v>0</v>
      </c>
      <c r="F31" s="34" t="b">
        <v>1</v>
      </c>
      <c r="G31" s="8" t="b">
        <v>0</v>
      </c>
    </row>
    <row r="32" spans="1:8" ht="18" customHeight="1">
      <c r="A32" s="13"/>
      <c r="B32" s="24" t="s">
        <v>35</v>
      </c>
      <c r="C32" s="25" t="s">
        <v>22</v>
      </c>
      <c r="D32" s="2"/>
      <c r="E32" s="26">
        <f>IF(G32 = TRUE,20000,0)</f>
        <v>0</v>
      </c>
      <c r="F32" s="34" t="b">
        <v>1</v>
      </c>
      <c r="G32" s="8" t="b">
        <v>0</v>
      </c>
    </row>
    <row r="33" spans="1:10" ht="18" customHeight="1">
      <c r="A33" s="13"/>
      <c r="B33" s="24" t="s">
        <v>18</v>
      </c>
      <c r="C33" s="25" t="s">
        <v>23</v>
      </c>
      <c r="D33" s="2"/>
      <c r="E33" s="26">
        <f>IF(G33 = TRUE,10000,0)</f>
        <v>0</v>
      </c>
      <c r="F33" s="34" t="b">
        <v>1</v>
      </c>
      <c r="G33" s="8" t="b">
        <v>0</v>
      </c>
    </row>
    <row r="34" spans="1:10" ht="18" customHeight="1">
      <c r="A34" s="13"/>
      <c r="B34" s="24" t="s">
        <v>19</v>
      </c>
      <c r="C34" s="25" t="s">
        <v>24</v>
      </c>
      <c r="D34" s="2"/>
      <c r="E34" s="26">
        <f>IF(G34 = TRUE,5000,0)</f>
        <v>0</v>
      </c>
      <c r="F34" s="34" t="b">
        <v>1</v>
      </c>
      <c r="G34" s="8" t="b">
        <v>0</v>
      </c>
    </row>
    <row r="35" spans="1:10" ht="18" customHeight="1">
      <c r="A35" s="13"/>
      <c r="B35" s="28" t="s">
        <v>38</v>
      </c>
      <c r="C35" s="25" t="s">
        <v>39</v>
      </c>
      <c r="D35" s="2"/>
      <c r="E35" s="26">
        <f>IF(G35 = TRUE,40000,0)</f>
        <v>0</v>
      </c>
      <c r="F35" s="13"/>
      <c r="G35" s="27"/>
    </row>
    <row r="36" spans="1:10" ht="18" customHeight="1">
      <c r="A36" s="13"/>
      <c r="B36" s="13"/>
      <c r="C36" s="13"/>
      <c r="D36" s="13"/>
      <c r="E36" s="13"/>
      <c r="F36" s="13"/>
      <c r="G36" s="13"/>
    </row>
    <row r="37" spans="1:10" ht="18" customHeight="1">
      <c r="A37" s="20" t="s">
        <v>235</v>
      </c>
      <c r="B37" s="13"/>
      <c r="C37" s="29"/>
      <c r="D37" s="29"/>
      <c r="E37" s="29"/>
      <c r="F37" s="29"/>
      <c r="G37" s="29"/>
      <c r="H37" s="35"/>
      <c r="I37" s="9"/>
    </row>
    <row r="38" spans="1:10" ht="18" customHeight="1">
      <c r="A38" s="13"/>
      <c r="B38" s="13"/>
      <c r="C38" s="13"/>
      <c r="D38" s="13"/>
      <c r="E38" s="13"/>
      <c r="F38" s="13"/>
      <c r="G38" s="13"/>
      <c r="H38" s="9"/>
      <c r="I38" s="9"/>
    </row>
    <row r="39" spans="1:10" ht="18" customHeight="1">
      <c r="A39" s="13"/>
      <c r="B39" s="13"/>
      <c r="C39" s="13"/>
      <c r="D39" s="13"/>
      <c r="E39" s="13"/>
      <c r="F39" s="13"/>
      <c r="G39" s="13"/>
      <c r="H39" s="9"/>
      <c r="I39" s="9"/>
    </row>
    <row r="40" spans="1:10" ht="18" customHeight="1">
      <c r="A40" s="14" t="s">
        <v>64</v>
      </c>
      <c r="B40" s="14"/>
      <c r="C40" s="14"/>
      <c r="D40" s="14"/>
      <c r="E40" s="14"/>
      <c r="F40" s="14"/>
      <c r="G40" s="13"/>
      <c r="I40" s="9"/>
    </row>
    <row r="41" spans="1:10" ht="18" customHeight="1">
      <c r="A41" s="13"/>
      <c r="B41" s="13"/>
      <c r="C41" s="13"/>
      <c r="D41" s="13"/>
      <c r="E41" s="13"/>
      <c r="F41" s="13"/>
      <c r="G41" s="13"/>
      <c r="I41" s="9"/>
      <c r="J41" s="9"/>
    </row>
    <row r="42" spans="1:10" ht="18" customHeight="1">
      <c r="A42" s="13"/>
      <c r="B42" s="102" t="s">
        <v>60</v>
      </c>
      <c r="C42" s="103"/>
      <c r="D42" s="30"/>
      <c r="E42" s="26">
        <f>IF(G42 = TRUE,5000,0)</f>
        <v>5000</v>
      </c>
      <c r="F42" s="13"/>
      <c r="G42" s="27" t="b">
        <v>1</v>
      </c>
      <c r="I42" s="9"/>
      <c r="J42" s="9"/>
    </row>
    <row r="43" spans="1:10" ht="18" customHeight="1">
      <c r="A43" s="13"/>
      <c r="B43" s="13"/>
      <c r="C43" s="13"/>
      <c r="D43" s="13"/>
      <c r="E43" s="13"/>
      <c r="F43" s="13"/>
      <c r="G43" s="13"/>
      <c r="H43" s="9"/>
      <c r="I43" s="9"/>
    </row>
    <row r="44" spans="1:10" ht="18" customHeight="1">
      <c r="A44" s="20" t="s">
        <v>232</v>
      </c>
      <c r="B44" s="13"/>
      <c r="C44" s="29"/>
      <c r="D44" s="29"/>
      <c r="E44" s="29"/>
      <c r="F44" s="29"/>
      <c r="G44" s="29"/>
      <c r="H44" s="35"/>
    </row>
    <row r="45" spans="1:10" ht="18" customHeight="1">
      <c r="A45" s="13"/>
      <c r="B45" s="15"/>
      <c r="C45" s="15"/>
      <c r="D45" s="15"/>
      <c r="E45" s="15"/>
      <c r="F45" s="15"/>
      <c r="G45" s="15"/>
      <c r="H45" s="9"/>
    </row>
    <row r="46" spans="1:10" ht="18" customHeight="1">
      <c r="B46" s="9"/>
      <c r="C46" s="9"/>
      <c r="D46" s="9"/>
      <c r="E46" s="9"/>
      <c r="F46" s="9"/>
      <c r="G46" s="9"/>
      <c r="H46" s="9"/>
    </row>
    <row r="47" spans="1:10" ht="18" customHeight="1">
      <c r="B47" s="9"/>
      <c r="C47" s="9"/>
      <c r="D47" s="9"/>
      <c r="E47" s="9"/>
      <c r="F47" s="9"/>
      <c r="G47" s="9"/>
      <c r="H47" s="9"/>
    </row>
    <row r="48" spans="1:10" ht="18" customHeight="1">
      <c r="B48" s="9"/>
      <c r="C48" s="9"/>
      <c r="D48" s="9"/>
      <c r="E48" s="9"/>
      <c r="F48" s="9"/>
      <c r="G48" s="9"/>
      <c r="H48" s="9"/>
    </row>
    <row r="49" spans="2:8" ht="18" customHeight="1">
      <c r="B49" s="9"/>
      <c r="C49" s="9"/>
      <c r="D49" s="9"/>
      <c r="E49" s="9"/>
      <c r="F49" s="9"/>
      <c r="G49" s="9"/>
      <c r="H49" s="9"/>
    </row>
    <row r="50" spans="2:8" ht="18" customHeight="1">
      <c r="B50" s="101"/>
      <c r="C50" s="101"/>
      <c r="D50" s="101"/>
      <c r="E50" s="101"/>
      <c r="F50" s="101"/>
      <c r="G50" s="101"/>
      <c r="H50" s="101"/>
    </row>
    <row r="51" spans="2:8" ht="18" customHeight="1">
      <c r="B51" s="101"/>
      <c r="C51" s="101"/>
      <c r="D51" s="101"/>
      <c r="E51" s="101"/>
      <c r="F51" s="101"/>
      <c r="G51" s="101"/>
      <c r="H51" s="101"/>
    </row>
    <row r="52" spans="2:8" ht="18" customHeight="1">
      <c r="B52" s="101" t="s">
        <v>59</v>
      </c>
      <c r="C52" s="101"/>
      <c r="D52" s="101"/>
      <c r="E52" s="101"/>
      <c r="F52" s="101"/>
      <c r="G52" s="101"/>
      <c r="H52" s="101"/>
    </row>
  </sheetData>
  <sheetProtection algorithmName="SHA-512" hashValue="T9j8d0I9UnY9opB7xSZpEZ+jdCKDRD6H5XlSXmRK0cZq39vr7WRhEyWR80XkVBJ6QA2vBSC2aSI1wpZJbzw+mQ==" saltValue="1/1KZHGr5Dfc2SjC83ADYA==" spinCount="100000" sheet="1" objects="1" scenarios="1" selectLockedCells="1"/>
  <mergeCells count="21">
    <mergeCell ref="B4:E4"/>
    <mergeCell ref="B5:E5"/>
    <mergeCell ref="B7:E7"/>
    <mergeCell ref="B8:E8"/>
    <mergeCell ref="B9:E9"/>
    <mergeCell ref="B10:E10"/>
    <mergeCell ref="B11:E11"/>
    <mergeCell ref="B19:E19"/>
    <mergeCell ref="B20:E20"/>
    <mergeCell ref="B21:E21"/>
    <mergeCell ref="B17:E17"/>
    <mergeCell ref="B18:E18"/>
    <mergeCell ref="B12:E12"/>
    <mergeCell ref="B13:E13"/>
    <mergeCell ref="B14:E14"/>
    <mergeCell ref="B16:E16"/>
    <mergeCell ref="B22:E22"/>
    <mergeCell ref="B52:H52"/>
    <mergeCell ref="B42:C42"/>
    <mergeCell ref="B50:H50"/>
    <mergeCell ref="B51:H51"/>
  </mergeCells>
  <phoneticPr fontId="1"/>
  <printOptions horizontalCentered="1" verticalCentered="1"/>
  <pageMargins left="0.59055118110236227" right="0.39370078740157483" top="0.39370078740157483" bottom="0.3937007874015748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locked="0" defaultSize="0" autoFill="0" autoLine="0" autoPict="0" altText="">
                <anchor>
                  <from>
                    <xdr:col>3</xdr:col>
                    <xdr:colOff>457200</xdr:colOff>
                    <xdr:row>29</xdr:row>
                    <xdr:rowOff>0</xdr:rowOff>
                  </from>
                  <to>
                    <xdr:col>3</xdr:col>
                    <xdr:colOff>777240</xdr:colOff>
                    <xdr:row>30</xdr:row>
                    <xdr:rowOff>0</xdr:rowOff>
                  </to>
                </anchor>
              </controlPr>
            </control>
          </mc:Choice>
        </mc:AlternateContent>
        <mc:AlternateContent xmlns:mc="http://schemas.openxmlformats.org/markup-compatibility/2006">
          <mc:Choice Requires="x14">
            <control shapeId="4107" r:id="rId5" name="Check Box 11">
              <controlPr locked="0" defaultSize="0" autoFill="0" autoLine="0" autoPict="0">
                <anchor>
                  <from>
                    <xdr:col>3</xdr:col>
                    <xdr:colOff>457200</xdr:colOff>
                    <xdr:row>30</xdr:row>
                    <xdr:rowOff>0</xdr:rowOff>
                  </from>
                  <to>
                    <xdr:col>3</xdr:col>
                    <xdr:colOff>784860</xdr:colOff>
                    <xdr:row>30</xdr:row>
                    <xdr:rowOff>213360</xdr:rowOff>
                  </to>
                </anchor>
              </controlPr>
            </control>
          </mc:Choice>
        </mc:AlternateContent>
        <mc:AlternateContent xmlns:mc="http://schemas.openxmlformats.org/markup-compatibility/2006">
          <mc:Choice Requires="x14">
            <control shapeId="4108" r:id="rId6" name="Check Box 12">
              <controlPr locked="0" defaultSize="0" autoFill="0" autoLine="0" autoPict="0">
                <anchor>
                  <from>
                    <xdr:col>3</xdr:col>
                    <xdr:colOff>472440</xdr:colOff>
                    <xdr:row>31</xdr:row>
                    <xdr:rowOff>15240</xdr:rowOff>
                  </from>
                  <to>
                    <xdr:col>3</xdr:col>
                    <xdr:colOff>777240</xdr:colOff>
                    <xdr:row>32</xdr:row>
                    <xdr:rowOff>0</xdr:rowOff>
                  </to>
                </anchor>
              </controlPr>
            </control>
          </mc:Choice>
        </mc:AlternateContent>
        <mc:AlternateContent xmlns:mc="http://schemas.openxmlformats.org/markup-compatibility/2006">
          <mc:Choice Requires="x14">
            <control shapeId="4110" r:id="rId7" name="Check Box 14">
              <controlPr locked="0" defaultSize="0" autoFill="0" autoLine="0" autoPict="0">
                <anchor>
                  <from>
                    <xdr:col>3</xdr:col>
                    <xdr:colOff>472440</xdr:colOff>
                    <xdr:row>32</xdr:row>
                    <xdr:rowOff>15240</xdr:rowOff>
                  </from>
                  <to>
                    <xdr:col>3</xdr:col>
                    <xdr:colOff>784860</xdr:colOff>
                    <xdr:row>33</xdr:row>
                    <xdr:rowOff>15240</xdr:rowOff>
                  </to>
                </anchor>
              </controlPr>
            </control>
          </mc:Choice>
        </mc:AlternateContent>
        <mc:AlternateContent xmlns:mc="http://schemas.openxmlformats.org/markup-compatibility/2006">
          <mc:Choice Requires="x14">
            <control shapeId="4116" r:id="rId8" name="Check Box 20">
              <controlPr locked="0" defaultSize="0" autoFill="0" autoLine="0" autoPict="0">
                <anchor>
                  <from>
                    <xdr:col>3</xdr:col>
                    <xdr:colOff>472440</xdr:colOff>
                    <xdr:row>33</xdr:row>
                    <xdr:rowOff>0</xdr:rowOff>
                  </from>
                  <to>
                    <xdr:col>3</xdr:col>
                    <xdr:colOff>701040</xdr:colOff>
                    <xdr:row>34</xdr:row>
                    <xdr:rowOff>0</xdr:rowOff>
                  </to>
                </anchor>
              </controlPr>
            </control>
          </mc:Choice>
        </mc:AlternateContent>
        <mc:AlternateContent xmlns:mc="http://schemas.openxmlformats.org/markup-compatibility/2006">
          <mc:Choice Requires="x14">
            <control shapeId="4120" r:id="rId9" name="Check Box 24">
              <controlPr locked="0" defaultSize="0" autoFill="0" autoLine="0" autoPict="0">
                <anchor>
                  <from>
                    <xdr:col>3</xdr:col>
                    <xdr:colOff>480060</xdr:colOff>
                    <xdr:row>41</xdr:row>
                    <xdr:rowOff>0</xdr:rowOff>
                  </from>
                  <to>
                    <xdr:col>3</xdr:col>
                    <xdr:colOff>708660</xdr:colOff>
                    <xdr:row>42</xdr:row>
                    <xdr:rowOff>0</xdr:rowOff>
                  </to>
                </anchor>
              </controlPr>
            </control>
          </mc:Choice>
        </mc:AlternateContent>
        <mc:AlternateContent xmlns:mc="http://schemas.openxmlformats.org/markup-compatibility/2006">
          <mc:Choice Requires="x14">
            <control shapeId="4122" r:id="rId10" name="Check Box 26">
              <controlPr locked="0" defaultSize="0" autoFill="0" autoLine="0" autoPict="0">
                <anchor moveWithCells="1" sizeWithCells="1">
                  <from>
                    <xdr:col>3</xdr:col>
                    <xdr:colOff>472440</xdr:colOff>
                    <xdr:row>34</xdr:row>
                    <xdr:rowOff>0</xdr:rowOff>
                  </from>
                  <to>
                    <xdr:col>3</xdr:col>
                    <xdr:colOff>838200</xdr:colOff>
                    <xdr:row>35</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3C3D900-DB77-E84B-859F-4312B73C7997}">
          <x14:formula1>
            <xm:f>データ!$C$2:$C$29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
  <sheetViews>
    <sheetView workbookViewId="0">
      <selection activeCell="B31" sqref="B31"/>
    </sheetView>
  </sheetViews>
  <sheetFormatPr defaultColWidth="8.77734375" defaultRowHeight="13.2"/>
  <sheetData>
    <row r="1" spans="1:5">
      <c r="A1" s="110" t="str">
        <f>初期入力表!A1</f>
        <v>第58回 和道流空手道連盟北海道大会</v>
      </c>
      <c r="B1" s="111"/>
      <c r="C1" s="111"/>
      <c r="D1" s="111"/>
      <c r="E1" s="112"/>
    </row>
    <row r="2" spans="1:5">
      <c r="A2" s="113">
        <f>初期入力表!$B$7</f>
        <v>0</v>
      </c>
      <c r="B2" s="114"/>
      <c r="C2" s="114"/>
      <c r="D2" s="114"/>
      <c r="E2" s="115"/>
    </row>
    <row r="3" spans="1:5">
      <c r="A3" s="116" t="s">
        <v>66</v>
      </c>
      <c r="B3" s="117"/>
      <c r="C3" s="117"/>
      <c r="D3" s="117"/>
      <c r="E3" s="118"/>
    </row>
  </sheetData>
  <mergeCells count="3">
    <mergeCell ref="A1:E1"/>
    <mergeCell ref="A2:E2"/>
    <mergeCell ref="A3:E3"/>
  </mergeCells>
  <phoneticPr fontId="1"/>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B80E-DB3C-6742-A393-D2836F70191F}">
  <dimension ref="A1:Z84"/>
  <sheetViews>
    <sheetView view="pageBreakPreview" zoomScale="89" zoomScaleNormal="100" workbookViewId="0">
      <selection activeCell="B5" sqref="B5:B6"/>
    </sheetView>
  </sheetViews>
  <sheetFormatPr defaultColWidth="10.77734375" defaultRowHeight="13.2"/>
  <cols>
    <col min="1" max="1" width="5.44140625" style="36" customWidth="1"/>
    <col min="2" max="2" width="10.77734375" style="36"/>
    <col min="3" max="3" width="21.33203125" style="36" customWidth="1"/>
    <col min="4" max="4" width="22.109375" style="36" customWidth="1"/>
    <col min="5" max="5" width="12.77734375" style="36" customWidth="1"/>
    <col min="6" max="7" width="9.44140625" style="36" customWidth="1"/>
    <col min="8" max="8" width="15.109375" style="36" customWidth="1"/>
    <col min="9" max="9" width="34.77734375" style="36" customWidth="1"/>
    <col min="10" max="10" width="24.109375" style="36" customWidth="1"/>
    <col min="11" max="11" width="14.109375" style="36" customWidth="1"/>
    <col min="12" max="16" width="14.109375" customWidth="1"/>
    <col min="17" max="24" width="12.6640625" customWidth="1"/>
    <col min="25" max="25" width="5.6640625" hidden="1" customWidth="1"/>
    <col min="26" max="26" width="12.6640625" hidden="1" customWidth="1"/>
  </cols>
  <sheetData>
    <row r="1" spans="1:26" ht="25.95" customHeight="1">
      <c r="A1" s="122" t="str">
        <f>初期入力表!A1</f>
        <v>第58回 和道流空手道連盟北海道大会</v>
      </c>
      <c r="B1" s="122"/>
      <c r="C1" s="122"/>
      <c r="D1" s="122"/>
      <c r="E1" s="122"/>
      <c r="F1" s="122"/>
      <c r="G1" s="122"/>
      <c r="H1" s="122"/>
      <c r="I1" s="122"/>
      <c r="J1" s="122"/>
      <c r="K1" s="122"/>
    </row>
    <row r="2" spans="1:26" ht="25.95" customHeight="1">
      <c r="A2" s="129" t="s">
        <v>86</v>
      </c>
      <c r="B2" s="129"/>
      <c r="C2" s="129"/>
      <c r="D2" s="129"/>
      <c r="E2" s="129"/>
      <c r="F2" s="129"/>
      <c r="G2" s="129"/>
      <c r="H2" s="129"/>
      <c r="I2" s="129"/>
      <c r="J2" s="129"/>
      <c r="K2" s="129"/>
    </row>
    <row r="3" spans="1:26" ht="21" customHeight="1">
      <c r="A3" s="130" t="s">
        <v>69</v>
      </c>
      <c r="B3" s="130" t="s">
        <v>70</v>
      </c>
      <c r="C3" s="38" t="s">
        <v>71</v>
      </c>
      <c r="D3" s="130" t="s">
        <v>72</v>
      </c>
      <c r="E3" s="123" t="s">
        <v>87</v>
      </c>
      <c r="F3" s="130" t="s">
        <v>73</v>
      </c>
      <c r="G3" s="130" t="s">
        <v>74</v>
      </c>
      <c r="H3" s="123" t="s">
        <v>91</v>
      </c>
      <c r="I3" s="123" t="s">
        <v>92</v>
      </c>
      <c r="J3" s="123" t="s">
        <v>222</v>
      </c>
      <c r="K3" s="123" t="s">
        <v>30</v>
      </c>
      <c r="L3" s="121"/>
      <c r="M3" s="121" t="s">
        <v>70</v>
      </c>
      <c r="N3" s="122" t="s">
        <v>87</v>
      </c>
    </row>
    <row r="4" spans="1:26" s="36" customFormat="1" ht="21" customHeight="1">
      <c r="A4" s="130"/>
      <c r="B4" s="130"/>
      <c r="C4" s="38" t="s">
        <v>75</v>
      </c>
      <c r="D4" s="130"/>
      <c r="E4" s="124"/>
      <c r="F4" s="130"/>
      <c r="G4" s="130"/>
      <c r="H4" s="124"/>
      <c r="I4" s="124"/>
      <c r="J4" s="124"/>
      <c r="K4" s="124"/>
      <c r="L4" s="121"/>
      <c r="M4" s="121"/>
      <c r="N4" s="122"/>
      <c r="R4" s="39" t="s">
        <v>98</v>
      </c>
      <c r="S4" s="37" t="s">
        <v>73</v>
      </c>
      <c r="T4" s="37" t="s">
        <v>74</v>
      </c>
      <c r="V4" s="39" t="s">
        <v>124</v>
      </c>
      <c r="W4" s="37" t="s">
        <v>73</v>
      </c>
      <c r="X4" s="37" t="s">
        <v>74</v>
      </c>
    </row>
    <row r="5" spans="1:26" ht="21" customHeight="1">
      <c r="A5" s="125">
        <v>1</v>
      </c>
      <c r="B5" s="127"/>
      <c r="C5" s="10"/>
      <c r="D5" s="123" t="str">
        <f>IF(OR(B5&lt;&gt;"",C5&lt;&gt;""),初期入力表!$B$7,"")</f>
        <v/>
      </c>
      <c r="E5" s="119"/>
      <c r="F5" s="119"/>
      <c r="G5" s="119"/>
      <c r="H5" s="119"/>
      <c r="I5" s="119"/>
      <c r="J5" s="119"/>
      <c r="K5" s="119"/>
      <c r="L5" s="121">
        <f>COUNTIFS(F5:G5,"○")</f>
        <v>0</v>
      </c>
      <c r="M5" s="36">
        <f>B5</f>
        <v>0</v>
      </c>
      <c r="N5">
        <f>E5</f>
        <v>0</v>
      </c>
      <c r="R5" s="40" t="s">
        <v>77</v>
      </c>
      <c r="S5" s="41">
        <f>COUNTIFS($B$5:$B$84,R5,$E$5:$E$84,"男",$F$5:$F$84,"○")</f>
        <v>0</v>
      </c>
      <c r="T5" s="41">
        <f>COUNTIFS($B$5:$B$84,R5,$E$5:$E$84,"男",$G$5:$G$84,"○")</f>
        <v>0</v>
      </c>
      <c r="U5" s="42"/>
      <c r="V5" s="40" t="s">
        <v>77</v>
      </c>
      <c r="W5" s="41">
        <f>COUNTIFS($B$5:$B$84,V5,$E$5:$E$84,"女",$F$5:$F$84,"○")</f>
        <v>0</v>
      </c>
      <c r="X5" s="41">
        <f>COUNTIFS($B$5:$B$84,V5,$E$5:$E$84,"女",$G$5:$G$84,"○")</f>
        <v>0</v>
      </c>
      <c r="Y5" t="s">
        <v>76</v>
      </c>
      <c r="Z5" t="s">
        <v>88</v>
      </c>
    </row>
    <row r="6" spans="1:26" ht="21" customHeight="1">
      <c r="A6" s="126"/>
      <c r="B6" s="128"/>
      <c r="C6" s="11"/>
      <c r="D6" s="124"/>
      <c r="E6" s="120"/>
      <c r="F6" s="120"/>
      <c r="G6" s="120"/>
      <c r="H6" s="120"/>
      <c r="I6" s="120"/>
      <c r="J6" s="120"/>
      <c r="K6" s="120"/>
      <c r="L6" s="121"/>
      <c r="M6" s="36">
        <f>B5</f>
        <v>0</v>
      </c>
      <c r="N6">
        <f>E5</f>
        <v>0</v>
      </c>
      <c r="R6" s="40" t="s">
        <v>79</v>
      </c>
      <c r="S6" s="41">
        <f t="shared" ref="S6:S17" si="0">COUNTIFS($B$5:$B$84,R6,$E$5:$E$84,"男",$F$5:$F$84,"○")</f>
        <v>0</v>
      </c>
      <c r="T6" s="41">
        <f t="shared" ref="T6:T16" si="1">COUNTIFS($B$5:$B$84,R6,$E$5:$E$84,"男",$G$5:$G$84,"○")</f>
        <v>0</v>
      </c>
      <c r="U6" s="42"/>
      <c r="V6" s="40" t="s">
        <v>79</v>
      </c>
      <c r="W6" s="41">
        <f t="shared" ref="W6:W17" si="2">COUNTIFS($B$5:$B$84,V6,$E$5:$E$84,"女",$F$5:$F$84,"○")</f>
        <v>0</v>
      </c>
      <c r="X6" s="41">
        <f t="shared" ref="X6:X17" si="3">COUNTIFS($B$5:$B$84,V6,$E$5:$E$84,"女",$G$5:$G$84,"○")</f>
        <v>0</v>
      </c>
      <c r="Z6" t="s">
        <v>89</v>
      </c>
    </row>
    <row r="7" spans="1:26" ht="21" customHeight="1">
      <c r="A7" s="125">
        <v>2</v>
      </c>
      <c r="B7" s="127"/>
      <c r="C7" s="10"/>
      <c r="D7" s="123" t="str">
        <f>IF(OR(B7&lt;&gt;"",C7&lt;&gt;""),初期入力表!$B$7,"")</f>
        <v/>
      </c>
      <c r="E7" s="119"/>
      <c r="F7" s="119"/>
      <c r="G7" s="119"/>
      <c r="H7" s="119"/>
      <c r="I7" s="119"/>
      <c r="J7" s="119"/>
      <c r="K7" s="119"/>
      <c r="L7" s="121">
        <f>COUNTIFS(F7:G7,"○")</f>
        <v>0</v>
      </c>
      <c r="M7" s="36">
        <f t="shared" ref="M7" si="4">B7</f>
        <v>0</v>
      </c>
      <c r="N7">
        <f>E7</f>
        <v>0</v>
      </c>
      <c r="R7" s="40" t="s">
        <v>80</v>
      </c>
      <c r="S7" s="41">
        <f t="shared" si="0"/>
        <v>0</v>
      </c>
      <c r="T7" s="41">
        <f t="shared" si="1"/>
        <v>0</v>
      </c>
      <c r="U7" s="42"/>
      <c r="V7" s="40" t="s">
        <v>80</v>
      </c>
      <c r="W7" s="41">
        <f t="shared" si="2"/>
        <v>0</v>
      </c>
      <c r="X7" s="41">
        <f t="shared" si="3"/>
        <v>0</v>
      </c>
    </row>
    <row r="8" spans="1:26" ht="21" customHeight="1">
      <c r="A8" s="126"/>
      <c r="B8" s="128"/>
      <c r="C8" s="11"/>
      <c r="D8" s="124"/>
      <c r="E8" s="120"/>
      <c r="F8" s="120"/>
      <c r="G8" s="120"/>
      <c r="H8" s="120"/>
      <c r="I8" s="120"/>
      <c r="J8" s="120"/>
      <c r="K8" s="120"/>
      <c r="L8" s="121"/>
      <c r="M8" s="36">
        <f t="shared" ref="M8" si="5">B7</f>
        <v>0</v>
      </c>
      <c r="N8">
        <f>E7</f>
        <v>0</v>
      </c>
      <c r="R8" s="40" t="s">
        <v>81</v>
      </c>
      <c r="S8" s="41">
        <f t="shared" si="0"/>
        <v>0</v>
      </c>
      <c r="T8" s="41">
        <f t="shared" si="1"/>
        <v>0</v>
      </c>
      <c r="U8" s="42"/>
      <c r="V8" s="40" t="s">
        <v>81</v>
      </c>
      <c r="W8" s="41">
        <f t="shared" si="2"/>
        <v>0</v>
      </c>
      <c r="X8" s="41">
        <f t="shared" si="3"/>
        <v>0</v>
      </c>
    </row>
    <row r="9" spans="1:26" ht="21" customHeight="1">
      <c r="A9" s="125">
        <v>3</v>
      </c>
      <c r="B9" s="127"/>
      <c r="C9" s="10"/>
      <c r="D9" s="123" t="str">
        <f>IF(OR(B9&lt;&gt;"",C9&lt;&gt;""),初期入力表!$B$7,"")</f>
        <v/>
      </c>
      <c r="E9" s="119"/>
      <c r="F9" s="119"/>
      <c r="G9" s="119"/>
      <c r="H9" s="119"/>
      <c r="I9" s="119"/>
      <c r="J9" s="119"/>
      <c r="K9" s="119"/>
      <c r="L9" s="121">
        <f>COUNTIFS(F9:G9,"○")</f>
        <v>0</v>
      </c>
      <c r="M9" s="36">
        <f t="shared" ref="M9" si="6">B9</f>
        <v>0</v>
      </c>
      <c r="N9">
        <f t="shared" ref="N9" si="7">E9</f>
        <v>0</v>
      </c>
      <c r="R9" s="40" t="s">
        <v>78</v>
      </c>
      <c r="S9" s="41">
        <f t="shared" si="0"/>
        <v>0</v>
      </c>
      <c r="T9" s="41">
        <f t="shared" si="1"/>
        <v>0</v>
      </c>
      <c r="U9" s="42"/>
      <c r="V9" s="40" t="s">
        <v>78</v>
      </c>
      <c r="W9" s="41">
        <f t="shared" si="2"/>
        <v>0</v>
      </c>
      <c r="X9" s="41">
        <f t="shared" si="3"/>
        <v>0</v>
      </c>
    </row>
    <row r="10" spans="1:26" ht="21" customHeight="1">
      <c r="A10" s="126"/>
      <c r="B10" s="128"/>
      <c r="C10" s="11"/>
      <c r="D10" s="124"/>
      <c r="E10" s="120"/>
      <c r="F10" s="120"/>
      <c r="G10" s="120"/>
      <c r="H10" s="120"/>
      <c r="I10" s="120"/>
      <c r="J10" s="120"/>
      <c r="K10" s="120"/>
      <c r="L10" s="121"/>
      <c r="M10" s="36">
        <f t="shared" ref="M10" si="8">B9</f>
        <v>0</v>
      </c>
      <c r="N10">
        <f t="shared" ref="N10" si="9">E9</f>
        <v>0</v>
      </c>
      <c r="R10" s="40" t="s">
        <v>82</v>
      </c>
      <c r="S10" s="41">
        <f t="shared" si="0"/>
        <v>0</v>
      </c>
      <c r="T10" s="41">
        <f t="shared" si="1"/>
        <v>0</v>
      </c>
      <c r="U10" s="42"/>
      <c r="V10" s="40" t="s">
        <v>82</v>
      </c>
      <c r="W10" s="41">
        <f t="shared" si="2"/>
        <v>0</v>
      </c>
      <c r="X10" s="41">
        <f t="shared" si="3"/>
        <v>0</v>
      </c>
    </row>
    <row r="11" spans="1:26" ht="21" customHeight="1">
      <c r="A11" s="125">
        <v>4</v>
      </c>
      <c r="B11" s="127"/>
      <c r="C11" s="10"/>
      <c r="D11" s="123" t="str">
        <f>IF(OR(B11&lt;&gt;"",C11&lt;&gt;""),初期入力表!$B$7,"")</f>
        <v/>
      </c>
      <c r="E11" s="119"/>
      <c r="F11" s="119"/>
      <c r="G11" s="119"/>
      <c r="H11" s="119"/>
      <c r="I11" s="119"/>
      <c r="J11" s="119"/>
      <c r="K11" s="119"/>
      <c r="L11" s="121">
        <f>COUNTIFS(F11:G11,"○")</f>
        <v>0</v>
      </c>
      <c r="M11" s="36">
        <f t="shared" ref="M11" si="10">B11</f>
        <v>0</v>
      </c>
      <c r="N11">
        <f t="shared" ref="N11" si="11">E11</f>
        <v>0</v>
      </c>
      <c r="R11" s="40" t="s">
        <v>90</v>
      </c>
      <c r="S11" s="41">
        <f t="shared" si="0"/>
        <v>0</v>
      </c>
      <c r="T11" s="41">
        <f t="shared" si="1"/>
        <v>0</v>
      </c>
      <c r="U11" s="42"/>
      <c r="V11" s="40" t="s">
        <v>90</v>
      </c>
      <c r="W11" s="41">
        <f t="shared" si="2"/>
        <v>0</v>
      </c>
      <c r="X11" s="41">
        <f t="shared" si="3"/>
        <v>0</v>
      </c>
    </row>
    <row r="12" spans="1:26" ht="21" customHeight="1">
      <c r="A12" s="126"/>
      <c r="B12" s="128"/>
      <c r="C12" s="11"/>
      <c r="D12" s="124"/>
      <c r="E12" s="120"/>
      <c r="F12" s="120"/>
      <c r="G12" s="120"/>
      <c r="H12" s="120"/>
      <c r="I12" s="120"/>
      <c r="J12" s="120"/>
      <c r="K12" s="120"/>
      <c r="L12" s="121"/>
      <c r="M12" s="36">
        <f t="shared" ref="M12" si="12">B11</f>
        <v>0</v>
      </c>
      <c r="N12">
        <f t="shared" ref="N12" si="13">E11</f>
        <v>0</v>
      </c>
      <c r="R12" s="40" t="s">
        <v>93</v>
      </c>
      <c r="S12" s="41">
        <f t="shared" si="0"/>
        <v>0</v>
      </c>
      <c r="T12" s="41">
        <f t="shared" si="1"/>
        <v>0</v>
      </c>
      <c r="U12" s="42"/>
      <c r="V12" s="40" t="s">
        <v>93</v>
      </c>
      <c r="W12" s="41">
        <f t="shared" si="2"/>
        <v>0</v>
      </c>
      <c r="X12" s="41">
        <f t="shared" si="3"/>
        <v>0</v>
      </c>
    </row>
    <row r="13" spans="1:26" ht="21" customHeight="1">
      <c r="A13" s="125">
        <v>5</v>
      </c>
      <c r="B13" s="127"/>
      <c r="C13" s="10"/>
      <c r="D13" s="123" t="str">
        <f>IF(OR(B13&lt;&gt;"",C13&lt;&gt;""),初期入力表!$B$7,"")</f>
        <v/>
      </c>
      <c r="E13" s="119"/>
      <c r="F13" s="119"/>
      <c r="G13" s="119"/>
      <c r="H13" s="119"/>
      <c r="I13" s="119"/>
      <c r="J13" s="119"/>
      <c r="K13" s="119"/>
      <c r="L13" s="121">
        <f>COUNTIFS(F13:G13,"○")</f>
        <v>0</v>
      </c>
      <c r="M13" s="36">
        <f t="shared" ref="M13" si="14">B13</f>
        <v>0</v>
      </c>
      <c r="N13">
        <f t="shared" ref="N13" si="15">E13</f>
        <v>0</v>
      </c>
      <c r="R13" s="40" t="s">
        <v>94</v>
      </c>
      <c r="S13" s="41">
        <f t="shared" si="0"/>
        <v>0</v>
      </c>
      <c r="T13" s="41">
        <f t="shared" si="1"/>
        <v>0</v>
      </c>
      <c r="U13" s="42"/>
      <c r="V13" s="40" t="s">
        <v>94</v>
      </c>
      <c r="W13" s="41">
        <f t="shared" si="2"/>
        <v>0</v>
      </c>
      <c r="X13" s="41">
        <f t="shared" si="3"/>
        <v>0</v>
      </c>
    </row>
    <row r="14" spans="1:26" ht="21" customHeight="1">
      <c r="A14" s="126"/>
      <c r="B14" s="128"/>
      <c r="C14" s="11"/>
      <c r="D14" s="124"/>
      <c r="E14" s="120"/>
      <c r="F14" s="120"/>
      <c r="G14" s="120"/>
      <c r="H14" s="120"/>
      <c r="I14" s="120"/>
      <c r="J14" s="120"/>
      <c r="K14" s="120"/>
      <c r="L14" s="121"/>
      <c r="M14" s="36">
        <f t="shared" ref="M14" si="16">B13</f>
        <v>0</v>
      </c>
      <c r="N14">
        <f t="shared" ref="N14" si="17">E13</f>
        <v>0</v>
      </c>
      <c r="R14" s="40" t="s">
        <v>95</v>
      </c>
      <c r="S14" s="41">
        <f t="shared" si="0"/>
        <v>0</v>
      </c>
      <c r="T14" s="41">
        <f t="shared" si="1"/>
        <v>0</v>
      </c>
      <c r="U14" s="42"/>
      <c r="V14" s="40" t="s">
        <v>95</v>
      </c>
      <c r="W14" s="41">
        <f t="shared" si="2"/>
        <v>0</v>
      </c>
      <c r="X14" s="41">
        <f t="shared" si="3"/>
        <v>0</v>
      </c>
    </row>
    <row r="15" spans="1:26" ht="21" customHeight="1">
      <c r="A15" s="125">
        <v>6</v>
      </c>
      <c r="B15" s="127"/>
      <c r="C15" s="10"/>
      <c r="D15" s="123" t="str">
        <f>IF(OR(B15&lt;&gt;"",C15&lt;&gt;""),初期入力表!$B$7,"")</f>
        <v/>
      </c>
      <c r="E15" s="119"/>
      <c r="F15" s="119"/>
      <c r="G15" s="119"/>
      <c r="H15" s="119"/>
      <c r="I15" s="119"/>
      <c r="J15" s="119"/>
      <c r="K15" s="119"/>
      <c r="L15" s="121">
        <f>COUNTIFS(F15:G15,"○")</f>
        <v>0</v>
      </c>
      <c r="M15" s="36">
        <f t="shared" ref="M15" si="18">B15</f>
        <v>0</v>
      </c>
      <c r="N15">
        <f t="shared" ref="N15" si="19">E15</f>
        <v>0</v>
      </c>
      <c r="R15" s="40" t="s">
        <v>96</v>
      </c>
      <c r="S15" s="41">
        <f t="shared" si="0"/>
        <v>0</v>
      </c>
      <c r="T15" s="41">
        <f t="shared" si="1"/>
        <v>0</v>
      </c>
      <c r="U15" s="42"/>
      <c r="V15" s="40" t="s">
        <v>96</v>
      </c>
      <c r="W15" s="41">
        <f>COUNTIFS($B$5:$B$84,V15,$E$5:$E$84,"女",$F$5:$F$84,"○")</f>
        <v>0</v>
      </c>
      <c r="X15" s="41">
        <f t="shared" si="3"/>
        <v>0</v>
      </c>
    </row>
    <row r="16" spans="1:26" ht="21" customHeight="1">
      <c r="A16" s="126"/>
      <c r="B16" s="128"/>
      <c r="C16" s="11"/>
      <c r="D16" s="124"/>
      <c r="E16" s="120"/>
      <c r="F16" s="120"/>
      <c r="G16" s="120"/>
      <c r="H16" s="120"/>
      <c r="I16" s="120"/>
      <c r="J16" s="120"/>
      <c r="K16" s="120"/>
      <c r="L16" s="121"/>
      <c r="M16" s="36">
        <f t="shared" ref="M16" si="20">B15</f>
        <v>0</v>
      </c>
      <c r="N16">
        <f t="shared" ref="N16" si="21">E15</f>
        <v>0</v>
      </c>
      <c r="R16" s="40" t="s">
        <v>97</v>
      </c>
      <c r="S16" s="41">
        <f t="shared" si="0"/>
        <v>0</v>
      </c>
      <c r="T16" s="41">
        <f t="shared" si="1"/>
        <v>0</v>
      </c>
      <c r="U16" s="42"/>
      <c r="V16" s="40" t="s">
        <v>97</v>
      </c>
      <c r="W16" s="41">
        <f t="shared" si="2"/>
        <v>0</v>
      </c>
      <c r="X16" s="41">
        <f t="shared" si="3"/>
        <v>0</v>
      </c>
    </row>
    <row r="17" spans="1:24" ht="21" customHeight="1">
      <c r="A17" s="125">
        <v>7</v>
      </c>
      <c r="B17" s="127"/>
      <c r="C17" s="10"/>
      <c r="D17" s="123" t="str">
        <f>IF(OR(B17&lt;&gt;"",C17&lt;&gt;""),初期入力表!$B$7,"")</f>
        <v/>
      </c>
      <c r="E17" s="119"/>
      <c r="F17" s="119"/>
      <c r="G17" s="119"/>
      <c r="H17" s="119"/>
      <c r="I17" s="119"/>
      <c r="J17" s="119"/>
      <c r="K17" s="119"/>
      <c r="L17" s="121">
        <f>COUNTIFS(F17:G17,"○")</f>
        <v>0</v>
      </c>
      <c r="M17" s="36">
        <f t="shared" ref="M17" si="22">B17</f>
        <v>0</v>
      </c>
      <c r="N17">
        <f t="shared" ref="N17" si="23">E17</f>
        <v>0</v>
      </c>
      <c r="R17" s="43" t="s">
        <v>83</v>
      </c>
      <c r="S17" s="41">
        <f t="shared" si="0"/>
        <v>0</v>
      </c>
      <c r="T17" s="41">
        <f>COUNTIFS($B$5:$B$84,R17,$E$5:$E$84,"男",$G$5:$G$84,"○")</f>
        <v>0</v>
      </c>
      <c r="U17" s="42"/>
      <c r="V17" s="43" t="s">
        <v>83</v>
      </c>
      <c r="W17" s="41">
        <f t="shared" si="2"/>
        <v>0</v>
      </c>
      <c r="X17" s="41">
        <f t="shared" si="3"/>
        <v>0</v>
      </c>
    </row>
    <row r="18" spans="1:24" ht="21" customHeight="1">
      <c r="A18" s="126"/>
      <c r="B18" s="128"/>
      <c r="C18" s="11"/>
      <c r="D18" s="124"/>
      <c r="E18" s="120"/>
      <c r="F18" s="120"/>
      <c r="G18" s="120"/>
      <c r="H18" s="120"/>
      <c r="I18" s="120"/>
      <c r="J18" s="120"/>
      <c r="K18" s="120"/>
      <c r="L18" s="121"/>
      <c r="M18" s="36">
        <f t="shared" ref="M18" si="24">B17</f>
        <v>0</v>
      </c>
      <c r="N18">
        <f t="shared" ref="N18" si="25">E17</f>
        <v>0</v>
      </c>
      <c r="U18" s="42"/>
      <c r="V18" s="42"/>
      <c r="W18" s="42"/>
    </row>
    <row r="19" spans="1:24" ht="21" customHeight="1">
      <c r="A19" s="125">
        <v>8</v>
      </c>
      <c r="B19" s="127"/>
      <c r="C19" s="10"/>
      <c r="D19" s="123" t="str">
        <f>IF(OR(B19&lt;&gt;"",C19&lt;&gt;""),初期入力表!$B$7,"")</f>
        <v/>
      </c>
      <c r="E19" s="119"/>
      <c r="F19" s="119"/>
      <c r="G19" s="119"/>
      <c r="H19" s="119"/>
      <c r="I19" s="119"/>
      <c r="J19" s="119"/>
      <c r="K19" s="119"/>
      <c r="L19" s="121">
        <f>COUNTIFS(F19:G19,"○")</f>
        <v>0</v>
      </c>
      <c r="M19" s="36">
        <f t="shared" ref="M19" si="26">B19</f>
        <v>0</v>
      </c>
      <c r="N19">
        <f t="shared" ref="N19" si="27">E19</f>
        <v>0</v>
      </c>
    </row>
    <row r="20" spans="1:24" ht="21" customHeight="1">
      <c r="A20" s="126"/>
      <c r="B20" s="128"/>
      <c r="C20" s="11"/>
      <c r="D20" s="124"/>
      <c r="E20" s="120"/>
      <c r="F20" s="120"/>
      <c r="G20" s="120"/>
      <c r="H20" s="120"/>
      <c r="I20" s="120"/>
      <c r="J20" s="120"/>
      <c r="K20" s="120"/>
      <c r="L20" s="121"/>
      <c r="M20" s="36">
        <f t="shared" ref="M20" si="28">B19</f>
        <v>0</v>
      </c>
      <c r="N20">
        <f t="shared" ref="N20" si="29">E19</f>
        <v>0</v>
      </c>
    </row>
    <row r="21" spans="1:24" ht="21" customHeight="1">
      <c r="A21" s="125">
        <v>9</v>
      </c>
      <c r="B21" s="127"/>
      <c r="C21" s="10"/>
      <c r="D21" s="123" t="str">
        <f>IF(OR(B21&lt;&gt;"",C21&lt;&gt;""),初期入力表!$B$7,"")</f>
        <v/>
      </c>
      <c r="E21" s="119"/>
      <c r="F21" s="119"/>
      <c r="G21" s="119"/>
      <c r="H21" s="119"/>
      <c r="I21" s="119"/>
      <c r="J21" s="119"/>
      <c r="K21" s="119"/>
      <c r="L21" s="121">
        <f>COUNTIFS(F21:G21,"○")</f>
        <v>0</v>
      </c>
      <c r="M21" s="36">
        <f t="shared" ref="M21" si="30">B21</f>
        <v>0</v>
      </c>
      <c r="N21">
        <f t="shared" ref="N21" si="31">E21</f>
        <v>0</v>
      </c>
    </row>
    <row r="22" spans="1:24" ht="21" customHeight="1">
      <c r="A22" s="126"/>
      <c r="B22" s="128"/>
      <c r="C22" s="11"/>
      <c r="D22" s="124"/>
      <c r="E22" s="120"/>
      <c r="F22" s="120"/>
      <c r="G22" s="120"/>
      <c r="H22" s="120"/>
      <c r="I22" s="120"/>
      <c r="J22" s="120"/>
      <c r="K22" s="120"/>
      <c r="L22" s="121"/>
      <c r="M22" s="36">
        <f t="shared" ref="M22" si="32">B21</f>
        <v>0</v>
      </c>
      <c r="N22">
        <f t="shared" ref="N22" si="33">E21</f>
        <v>0</v>
      </c>
    </row>
    <row r="23" spans="1:24" ht="21" customHeight="1">
      <c r="A23" s="125">
        <v>10</v>
      </c>
      <c r="B23" s="127"/>
      <c r="C23" s="10"/>
      <c r="D23" s="123" t="str">
        <f>IF(OR(B23&lt;&gt;"",C23&lt;&gt;""),初期入力表!$B$7,"")</f>
        <v/>
      </c>
      <c r="E23" s="119"/>
      <c r="F23" s="119"/>
      <c r="G23" s="119"/>
      <c r="H23" s="119"/>
      <c r="I23" s="119"/>
      <c r="J23" s="119"/>
      <c r="K23" s="119"/>
      <c r="L23" s="121">
        <f>COUNTIFS(F23:G23,"○")</f>
        <v>0</v>
      </c>
      <c r="M23" s="36">
        <f t="shared" ref="M23" si="34">B23</f>
        <v>0</v>
      </c>
      <c r="N23">
        <f t="shared" ref="N23" si="35">E23</f>
        <v>0</v>
      </c>
    </row>
    <row r="24" spans="1:24" ht="21" customHeight="1">
      <c r="A24" s="126"/>
      <c r="B24" s="128"/>
      <c r="C24" s="11"/>
      <c r="D24" s="124"/>
      <c r="E24" s="120"/>
      <c r="F24" s="120"/>
      <c r="G24" s="120"/>
      <c r="H24" s="120"/>
      <c r="I24" s="120"/>
      <c r="J24" s="120"/>
      <c r="K24" s="120"/>
      <c r="L24" s="121"/>
      <c r="M24" s="36">
        <f t="shared" ref="M24" si="36">B23</f>
        <v>0</v>
      </c>
      <c r="N24">
        <f t="shared" ref="N24" si="37">E23</f>
        <v>0</v>
      </c>
    </row>
    <row r="25" spans="1:24" ht="21" customHeight="1">
      <c r="A25" s="125">
        <v>11</v>
      </c>
      <c r="B25" s="127"/>
      <c r="C25" s="10"/>
      <c r="D25" s="123" t="str">
        <f>IF(OR(B25&lt;&gt;"",C25&lt;&gt;""),初期入力表!$B$7,"")</f>
        <v/>
      </c>
      <c r="E25" s="119"/>
      <c r="F25" s="119"/>
      <c r="G25" s="119"/>
      <c r="H25" s="119"/>
      <c r="I25" s="119"/>
      <c r="J25" s="119"/>
      <c r="K25" s="119"/>
      <c r="L25" s="121">
        <f>COUNTIFS(F25:G25,"○")</f>
        <v>0</v>
      </c>
      <c r="M25" s="36">
        <f t="shared" ref="M25" si="38">B25</f>
        <v>0</v>
      </c>
      <c r="N25">
        <f t="shared" ref="N25" si="39">E25</f>
        <v>0</v>
      </c>
      <c r="R25" t="s">
        <v>84</v>
      </c>
      <c r="S25" s="44">
        <f>COUNTIF(L5:L54,1)</f>
        <v>0</v>
      </c>
    </row>
    <row r="26" spans="1:24" ht="21" customHeight="1">
      <c r="A26" s="126"/>
      <c r="B26" s="128"/>
      <c r="C26" s="11"/>
      <c r="D26" s="124"/>
      <c r="E26" s="120"/>
      <c r="F26" s="120"/>
      <c r="G26" s="120"/>
      <c r="H26" s="120"/>
      <c r="I26" s="120"/>
      <c r="J26" s="120"/>
      <c r="K26" s="120"/>
      <c r="L26" s="121"/>
      <c r="M26" s="36">
        <f t="shared" ref="M26" si="40">B25</f>
        <v>0</v>
      </c>
      <c r="N26">
        <f t="shared" ref="N26" si="41">E25</f>
        <v>0</v>
      </c>
      <c r="R26" t="s">
        <v>85</v>
      </c>
      <c r="S26" s="44">
        <f>COUNTIF(L5:L56,2)</f>
        <v>0</v>
      </c>
    </row>
    <row r="27" spans="1:24" ht="21" customHeight="1">
      <c r="A27" s="125">
        <v>12</v>
      </c>
      <c r="B27" s="127"/>
      <c r="C27" s="10"/>
      <c r="D27" s="123" t="str">
        <f>IF(OR(B27&lt;&gt;"",C27&lt;&gt;""),初期入力表!$B$7,"")</f>
        <v/>
      </c>
      <c r="E27" s="119"/>
      <c r="F27" s="119"/>
      <c r="G27" s="119"/>
      <c r="H27" s="119"/>
      <c r="I27" s="119"/>
      <c r="J27" s="119"/>
      <c r="K27" s="119"/>
      <c r="L27" s="121">
        <f>COUNTIFS(F27:G27,"○")</f>
        <v>0</v>
      </c>
      <c r="M27" s="36">
        <f t="shared" ref="M27" si="42">B27</f>
        <v>0</v>
      </c>
      <c r="N27">
        <f t="shared" ref="N27" si="43">E27</f>
        <v>0</v>
      </c>
    </row>
    <row r="28" spans="1:24" ht="21" customHeight="1">
      <c r="A28" s="126"/>
      <c r="B28" s="128"/>
      <c r="C28" s="11"/>
      <c r="D28" s="124"/>
      <c r="E28" s="120"/>
      <c r="F28" s="120"/>
      <c r="G28" s="120"/>
      <c r="H28" s="120"/>
      <c r="I28" s="120"/>
      <c r="J28" s="120"/>
      <c r="K28" s="120"/>
      <c r="L28" s="121"/>
      <c r="M28" s="36">
        <f t="shared" ref="M28" si="44">B27</f>
        <v>0</v>
      </c>
      <c r="N28">
        <f t="shared" ref="N28" si="45">E27</f>
        <v>0</v>
      </c>
    </row>
    <row r="29" spans="1:24" ht="21" customHeight="1">
      <c r="A29" s="125">
        <v>13</v>
      </c>
      <c r="B29" s="127"/>
      <c r="C29" s="10"/>
      <c r="D29" s="123" t="str">
        <f>IF(OR(B29&lt;&gt;"",C29&lt;&gt;""),初期入力表!$B$7,"")</f>
        <v/>
      </c>
      <c r="E29" s="119"/>
      <c r="F29" s="119"/>
      <c r="G29" s="119"/>
      <c r="H29" s="119"/>
      <c r="I29" s="119"/>
      <c r="J29" s="119"/>
      <c r="K29" s="119"/>
      <c r="L29" s="121">
        <f>COUNTIFS(F29:G29,"○")</f>
        <v>0</v>
      </c>
      <c r="M29" s="36">
        <f t="shared" ref="M29" si="46">B29</f>
        <v>0</v>
      </c>
      <c r="N29">
        <f t="shared" ref="N29" si="47">E29</f>
        <v>0</v>
      </c>
    </row>
    <row r="30" spans="1:24" ht="21" customHeight="1">
      <c r="A30" s="126"/>
      <c r="B30" s="128"/>
      <c r="C30" s="11"/>
      <c r="D30" s="124"/>
      <c r="E30" s="120"/>
      <c r="F30" s="120"/>
      <c r="G30" s="120"/>
      <c r="H30" s="120"/>
      <c r="I30" s="120"/>
      <c r="J30" s="120"/>
      <c r="K30" s="120"/>
      <c r="L30" s="121"/>
      <c r="M30" s="36">
        <f t="shared" ref="M30" si="48">B29</f>
        <v>0</v>
      </c>
      <c r="N30">
        <f t="shared" ref="N30" si="49">E29</f>
        <v>0</v>
      </c>
    </row>
    <row r="31" spans="1:24" ht="21" customHeight="1">
      <c r="A31" s="125">
        <v>14</v>
      </c>
      <c r="B31" s="127"/>
      <c r="C31" s="10"/>
      <c r="D31" s="123" t="str">
        <f>IF(OR(B31&lt;&gt;"",C31&lt;&gt;""),初期入力表!$B$7,"")</f>
        <v/>
      </c>
      <c r="E31" s="119"/>
      <c r="F31" s="119"/>
      <c r="G31" s="119"/>
      <c r="H31" s="119"/>
      <c r="I31" s="119"/>
      <c r="J31" s="119"/>
      <c r="K31" s="119"/>
      <c r="L31" s="121">
        <f>COUNTIFS(F31:G31,"○")</f>
        <v>0</v>
      </c>
      <c r="M31" s="36">
        <f t="shared" ref="M31" si="50">B31</f>
        <v>0</v>
      </c>
      <c r="N31">
        <f t="shared" ref="N31" si="51">E31</f>
        <v>0</v>
      </c>
    </row>
    <row r="32" spans="1:24" ht="21" customHeight="1">
      <c r="A32" s="126"/>
      <c r="B32" s="128"/>
      <c r="C32" s="11"/>
      <c r="D32" s="124"/>
      <c r="E32" s="120"/>
      <c r="F32" s="120"/>
      <c r="G32" s="120"/>
      <c r="H32" s="120"/>
      <c r="I32" s="120"/>
      <c r="J32" s="120"/>
      <c r="K32" s="120"/>
      <c r="L32" s="121"/>
      <c r="M32" s="36">
        <f t="shared" ref="M32" si="52">B31</f>
        <v>0</v>
      </c>
      <c r="N32">
        <f t="shared" ref="N32" si="53">E31</f>
        <v>0</v>
      </c>
    </row>
    <row r="33" spans="1:14" ht="21" customHeight="1">
      <c r="A33" s="125">
        <v>15</v>
      </c>
      <c r="B33" s="127"/>
      <c r="C33" s="10"/>
      <c r="D33" s="123" t="str">
        <f>IF(OR(B33&lt;&gt;"",C33&lt;&gt;""),初期入力表!$B$7,"")</f>
        <v/>
      </c>
      <c r="E33" s="119"/>
      <c r="F33" s="119"/>
      <c r="G33" s="119"/>
      <c r="H33" s="119"/>
      <c r="I33" s="119"/>
      <c r="J33" s="119"/>
      <c r="K33" s="119"/>
      <c r="L33" s="121">
        <f>COUNTIFS(F33:G33,"○")</f>
        <v>0</v>
      </c>
      <c r="M33" s="36">
        <f t="shared" ref="M33" si="54">B33</f>
        <v>0</v>
      </c>
      <c r="N33">
        <f t="shared" ref="N33" si="55">E33</f>
        <v>0</v>
      </c>
    </row>
    <row r="34" spans="1:14" ht="21" customHeight="1">
      <c r="A34" s="126"/>
      <c r="B34" s="128"/>
      <c r="C34" s="11"/>
      <c r="D34" s="124"/>
      <c r="E34" s="120"/>
      <c r="F34" s="120"/>
      <c r="G34" s="120"/>
      <c r="H34" s="120"/>
      <c r="I34" s="120"/>
      <c r="J34" s="120"/>
      <c r="K34" s="120"/>
      <c r="L34" s="121"/>
      <c r="M34" s="36">
        <f t="shared" ref="M34" si="56">B33</f>
        <v>0</v>
      </c>
      <c r="N34">
        <f t="shared" ref="N34" si="57">E33</f>
        <v>0</v>
      </c>
    </row>
    <row r="35" spans="1:14" ht="21" customHeight="1">
      <c r="A35" s="125">
        <v>16</v>
      </c>
      <c r="B35" s="127"/>
      <c r="C35" s="10"/>
      <c r="D35" s="123" t="str">
        <f>IF(OR(B35&lt;&gt;"",C35&lt;&gt;""),初期入力表!$B$7,"")</f>
        <v/>
      </c>
      <c r="E35" s="119"/>
      <c r="F35" s="119"/>
      <c r="G35" s="119"/>
      <c r="H35" s="119"/>
      <c r="I35" s="119"/>
      <c r="J35" s="119"/>
      <c r="K35" s="119"/>
      <c r="L35" s="121">
        <f>COUNTIFS(F35:G35,"○")</f>
        <v>0</v>
      </c>
      <c r="M35" s="36">
        <f t="shared" ref="M35" si="58">B35</f>
        <v>0</v>
      </c>
      <c r="N35">
        <f t="shared" ref="N35" si="59">E35</f>
        <v>0</v>
      </c>
    </row>
    <row r="36" spans="1:14" ht="21" customHeight="1">
      <c r="A36" s="126"/>
      <c r="B36" s="128"/>
      <c r="C36" s="11"/>
      <c r="D36" s="124"/>
      <c r="E36" s="120"/>
      <c r="F36" s="120"/>
      <c r="G36" s="120"/>
      <c r="H36" s="120"/>
      <c r="I36" s="120"/>
      <c r="J36" s="120"/>
      <c r="K36" s="120"/>
      <c r="L36" s="121"/>
      <c r="M36" s="36">
        <f t="shared" ref="M36" si="60">B35</f>
        <v>0</v>
      </c>
      <c r="N36">
        <f t="shared" ref="N36" si="61">E35</f>
        <v>0</v>
      </c>
    </row>
    <row r="37" spans="1:14" ht="21" customHeight="1">
      <c r="A37" s="125">
        <v>17</v>
      </c>
      <c r="B37" s="127"/>
      <c r="C37" s="10"/>
      <c r="D37" s="123" t="str">
        <f>IF(OR(B37&lt;&gt;"",C37&lt;&gt;""),初期入力表!$B$7,"")</f>
        <v/>
      </c>
      <c r="E37" s="119"/>
      <c r="F37" s="119"/>
      <c r="G37" s="119"/>
      <c r="H37" s="119"/>
      <c r="I37" s="119"/>
      <c r="J37" s="119"/>
      <c r="K37" s="119"/>
      <c r="L37" s="121">
        <f>COUNTIFS(F37:G37,"○")</f>
        <v>0</v>
      </c>
      <c r="M37" s="36">
        <f t="shared" ref="M37" si="62">B37</f>
        <v>0</v>
      </c>
      <c r="N37">
        <f t="shared" ref="N37" si="63">E37</f>
        <v>0</v>
      </c>
    </row>
    <row r="38" spans="1:14" ht="21" customHeight="1">
      <c r="A38" s="126"/>
      <c r="B38" s="128"/>
      <c r="C38" s="11"/>
      <c r="D38" s="124"/>
      <c r="E38" s="120"/>
      <c r="F38" s="120"/>
      <c r="G38" s="120"/>
      <c r="H38" s="120"/>
      <c r="I38" s="120"/>
      <c r="J38" s="120"/>
      <c r="K38" s="120"/>
      <c r="L38" s="121"/>
      <c r="M38" s="36">
        <f t="shared" ref="M38" si="64">B37</f>
        <v>0</v>
      </c>
      <c r="N38">
        <f t="shared" ref="N38" si="65">E37</f>
        <v>0</v>
      </c>
    </row>
    <row r="39" spans="1:14" ht="21" customHeight="1">
      <c r="A39" s="125">
        <v>18</v>
      </c>
      <c r="B39" s="127"/>
      <c r="C39" s="10"/>
      <c r="D39" s="123" t="str">
        <f>IF(OR(B39&lt;&gt;"",C39&lt;&gt;""),初期入力表!$B$7,"")</f>
        <v/>
      </c>
      <c r="E39" s="119"/>
      <c r="F39" s="119"/>
      <c r="G39" s="119"/>
      <c r="H39" s="119"/>
      <c r="I39" s="119"/>
      <c r="J39" s="119"/>
      <c r="K39" s="119"/>
      <c r="L39" s="121">
        <f>COUNTIFS(F39:G39,"○")</f>
        <v>0</v>
      </c>
      <c r="M39" s="36">
        <f t="shared" ref="M39" si="66">B39</f>
        <v>0</v>
      </c>
      <c r="N39">
        <f t="shared" ref="N39" si="67">E39</f>
        <v>0</v>
      </c>
    </row>
    <row r="40" spans="1:14" ht="21" customHeight="1">
      <c r="A40" s="126"/>
      <c r="B40" s="128"/>
      <c r="C40" s="11"/>
      <c r="D40" s="124"/>
      <c r="E40" s="120"/>
      <c r="F40" s="120"/>
      <c r="G40" s="120"/>
      <c r="H40" s="120"/>
      <c r="I40" s="120"/>
      <c r="J40" s="120"/>
      <c r="K40" s="120"/>
      <c r="L40" s="121"/>
      <c r="M40" s="36">
        <f t="shared" ref="M40" si="68">B39</f>
        <v>0</v>
      </c>
      <c r="N40">
        <f t="shared" ref="N40" si="69">E39</f>
        <v>0</v>
      </c>
    </row>
    <row r="41" spans="1:14" ht="21" customHeight="1">
      <c r="A41" s="125">
        <v>19</v>
      </c>
      <c r="B41" s="127"/>
      <c r="C41" s="10"/>
      <c r="D41" s="123" t="str">
        <f>IF(OR(B41&lt;&gt;"",C41&lt;&gt;""),初期入力表!$B$7,"")</f>
        <v/>
      </c>
      <c r="E41" s="119"/>
      <c r="F41" s="119"/>
      <c r="G41" s="119"/>
      <c r="H41" s="119"/>
      <c r="I41" s="119"/>
      <c r="J41" s="119"/>
      <c r="K41" s="119"/>
      <c r="L41" s="121">
        <f>COUNTIFS(F41:G41,"○")</f>
        <v>0</v>
      </c>
      <c r="M41" s="36">
        <f t="shared" ref="M41" si="70">B41</f>
        <v>0</v>
      </c>
      <c r="N41">
        <f t="shared" ref="N41" si="71">E41</f>
        <v>0</v>
      </c>
    </row>
    <row r="42" spans="1:14" ht="21" customHeight="1">
      <c r="A42" s="126"/>
      <c r="B42" s="128"/>
      <c r="C42" s="11"/>
      <c r="D42" s="124"/>
      <c r="E42" s="120"/>
      <c r="F42" s="120"/>
      <c r="G42" s="120"/>
      <c r="H42" s="120"/>
      <c r="I42" s="120"/>
      <c r="J42" s="120"/>
      <c r="K42" s="120"/>
      <c r="L42" s="121"/>
      <c r="M42" s="36">
        <f t="shared" ref="M42" si="72">B41</f>
        <v>0</v>
      </c>
      <c r="N42">
        <f t="shared" ref="N42" si="73">E41</f>
        <v>0</v>
      </c>
    </row>
    <row r="43" spans="1:14" ht="21" customHeight="1">
      <c r="A43" s="125">
        <v>20</v>
      </c>
      <c r="B43" s="127"/>
      <c r="C43" s="10"/>
      <c r="D43" s="123" t="str">
        <f>IF(OR(B43&lt;&gt;"",C43&lt;&gt;""),初期入力表!$B$7,"")</f>
        <v/>
      </c>
      <c r="E43" s="119"/>
      <c r="F43" s="119"/>
      <c r="G43" s="119"/>
      <c r="H43" s="119"/>
      <c r="I43" s="119"/>
      <c r="J43" s="119"/>
      <c r="K43" s="119"/>
      <c r="L43" s="121">
        <f>COUNTIFS(F43:G43,"○")</f>
        <v>0</v>
      </c>
      <c r="M43" s="36">
        <f t="shared" ref="M43" si="74">B43</f>
        <v>0</v>
      </c>
      <c r="N43">
        <f t="shared" ref="N43" si="75">E43</f>
        <v>0</v>
      </c>
    </row>
    <row r="44" spans="1:14" ht="21" customHeight="1">
      <c r="A44" s="126"/>
      <c r="B44" s="128"/>
      <c r="C44" s="11"/>
      <c r="D44" s="124"/>
      <c r="E44" s="120"/>
      <c r="F44" s="120"/>
      <c r="G44" s="120"/>
      <c r="H44" s="120"/>
      <c r="I44" s="120"/>
      <c r="J44" s="120"/>
      <c r="K44" s="120"/>
      <c r="L44" s="121"/>
      <c r="M44" s="36">
        <f t="shared" ref="M44" si="76">B43</f>
        <v>0</v>
      </c>
      <c r="N44">
        <f t="shared" ref="N44" si="77">E43</f>
        <v>0</v>
      </c>
    </row>
    <row r="45" spans="1:14" ht="21" customHeight="1">
      <c r="A45" s="125">
        <v>21</v>
      </c>
      <c r="B45" s="127"/>
      <c r="C45" s="10"/>
      <c r="D45" s="123" t="str">
        <f>IF(OR(B45&lt;&gt;"",C45&lt;&gt;""),初期入力表!$B$7,"")</f>
        <v/>
      </c>
      <c r="E45" s="119"/>
      <c r="F45" s="119"/>
      <c r="G45" s="119"/>
      <c r="H45" s="119"/>
      <c r="I45" s="119"/>
      <c r="J45" s="119"/>
      <c r="K45" s="119"/>
      <c r="L45" s="121">
        <f>COUNTIFS(F45:G45,"○")</f>
        <v>0</v>
      </c>
      <c r="M45" s="36">
        <f t="shared" ref="M45" si="78">B45</f>
        <v>0</v>
      </c>
      <c r="N45">
        <f t="shared" ref="N45" si="79">E45</f>
        <v>0</v>
      </c>
    </row>
    <row r="46" spans="1:14" ht="21" customHeight="1">
      <c r="A46" s="126"/>
      <c r="B46" s="128"/>
      <c r="C46" s="11"/>
      <c r="D46" s="124"/>
      <c r="E46" s="120"/>
      <c r="F46" s="120"/>
      <c r="G46" s="120"/>
      <c r="H46" s="120"/>
      <c r="I46" s="120"/>
      <c r="J46" s="120"/>
      <c r="K46" s="120"/>
      <c r="L46" s="121"/>
      <c r="M46" s="36">
        <f t="shared" ref="M46" si="80">B45</f>
        <v>0</v>
      </c>
      <c r="N46">
        <f t="shared" ref="N46" si="81">E45</f>
        <v>0</v>
      </c>
    </row>
    <row r="47" spans="1:14" ht="21" customHeight="1">
      <c r="A47" s="125">
        <v>22</v>
      </c>
      <c r="B47" s="127"/>
      <c r="C47" s="10"/>
      <c r="D47" s="123" t="str">
        <f>IF(OR(B47&lt;&gt;"",C47&lt;&gt;""),初期入力表!$B$7,"")</f>
        <v/>
      </c>
      <c r="E47" s="119"/>
      <c r="F47" s="119"/>
      <c r="G47" s="119"/>
      <c r="H47" s="119"/>
      <c r="I47" s="119"/>
      <c r="J47" s="119"/>
      <c r="K47" s="119"/>
      <c r="L47" s="121">
        <f>COUNTIFS(F47:G47,"○")</f>
        <v>0</v>
      </c>
      <c r="M47" s="36">
        <f t="shared" ref="M47" si="82">B47</f>
        <v>0</v>
      </c>
      <c r="N47">
        <f t="shared" ref="N47" si="83">E47</f>
        <v>0</v>
      </c>
    </row>
    <row r="48" spans="1:14" ht="21" customHeight="1">
      <c r="A48" s="126"/>
      <c r="B48" s="128"/>
      <c r="C48" s="11"/>
      <c r="D48" s="124"/>
      <c r="E48" s="120"/>
      <c r="F48" s="120"/>
      <c r="G48" s="120"/>
      <c r="H48" s="120"/>
      <c r="I48" s="120"/>
      <c r="J48" s="120"/>
      <c r="K48" s="120"/>
      <c r="L48" s="121"/>
      <c r="M48" s="36">
        <f t="shared" ref="M48" si="84">B47</f>
        <v>0</v>
      </c>
      <c r="N48">
        <f t="shared" ref="N48" si="85">E47</f>
        <v>0</v>
      </c>
    </row>
    <row r="49" spans="1:14" ht="21" customHeight="1">
      <c r="A49" s="125">
        <v>23</v>
      </c>
      <c r="B49" s="127"/>
      <c r="C49" s="10"/>
      <c r="D49" s="123" t="str">
        <f>IF(OR(B49&lt;&gt;"",C49&lt;&gt;""),初期入力表!$B$7,"")</f>
        <v/>
      </c>
      <c r="E49" s="119"/>
      <c r="F49" s="119"/>
      <c r="G49" s="119"/>
      <c r="H49" s="119"/>
      <c r="I49" s="119"/>
      <c r="J49" s="119"/>
      <c r="K49" s="119"/>
      <c r="L49" s="121">
        <f>COUNTIFS(F49:G49,"○")</f>
        <v>0</v>
      </c>
      <c r="M49" s="36">
        <f t="shared" ref="M49" si="86">B49</f>
        <v>0</v>
      </c>
      <c r="N49">
        <f t="shared" ref="N49" si="87">E49</f>
        <v>0</v>
      </c>
    </row>
    <row r="50" spans="1:14" ht="21" customHeight="1">
      <c r="A50" s="126"/>
      <c r="B50" s="128"/>
      <c r="C50" s="11"/>
      <c r="D50" s="124"/>
      <c r="E50" s="120"/>
      <c r="F50" s="120"/>
      <c r="G50" s="120"/>
      <c r="H50" s="120"/>
      <c r="I50" s="120"/>
      <c r="J50" s="120"/>
      <c r="K50" s="120"/>
      <c r="L50" s="121"/>
      <c r="M50" s="36">
        <f t="shared" ref="M50" si="88">B49</f>
        <v>0</v>
      </c>
      <c r="N50">
        <f t="shared" ref="N50" si="89">E49</f>
        <v>0</v>
      </c>
    </row>
    <row r="51" spans="1:14" ht="21" customHeight="1">
      <c r="A51" s="125">
        <v>24</v>
      </c>
      <c r="B51" s="127"/>
      <c r="C51" s="10"/>
      <c r="D51" s="123" t="str">
        <f>IF(OR(B51&lt;&gt;"",C51&lt;&gt;""),初期入力表!$B$7,"")</f>
        <v/>
      </c>
      <c r="E51" s="119"/>
      <c r="F51" s="119"/>
      <c r="G51" s="119"/>
      <c r="H51" s="119"/>
      <c r="I51" s="119"/>
      <c r="J51" s="119"/>
      <c r="K51" s="119"/>
      <c r="L51" s="121">
        <f>COUNTIFS(F51:G51,"○")</f>
        <v>0</v>
      </c>
      <c r="M51" s="36">
        <f t="shared" ref="M51" si="90">B51</f>
        <v>0</v>
      </c>
      <c r="N51">
        <f t="shared" ref="N51" si="91">E51</f>
        <v>0</v>
      </c>
    </row>
    <row r="52" spans="1:14" ht="21" customHeight="1">
      <c r="A52" s="126"/>
      <c r="B52" s="128"/>
      <c r="C52" s="11"/>
      <c r="D52" s="124"/>
      <c r="E52" s="120"/>
      <c r="F52" s="120"/>
      <c r="G52" s="120"/>
      <c r="H52" s="120"/>
      <c r="I52" s="120"/>
      <c r="J52" s="120"/>
      <c r="K52" s="120"/>
      <c r="L52" s="121"/>
      <c r="M52" s="36">
        <f t="shared" ref="M52" si="92">B51</f>
        <v>0</v>
      </c>
      <c r="N52">
        <f t="shared" ref="N52" si="93">E51</f>
        <v>0</v>
      </c>
    </row>
    <row r="53" spans="1:14" ht="21" customHeight="1">
      <c r="A53" s="125">
        <v>25</v>
      </c>
      <c r="B53" s="127"/>
      <c r="C53" s="10"/>
      <c r="D53" s="123" t="str">
        <f>IF(OR(B53&lt;&gt;"",C53&lt;&gt;""),初期入力表!$B$7,"")</f>
        <v/>
      </c>
      <c r="E53" s="119"/>
      <c r="F53" s="119"/>
      <c r="G53" s="119"/>
      <c r="H53" s="119"/>
      <c r="I53" s="119"/>
      <c r="J53" s="119"/>
      <c r="K53" s="119"/>
      <c r="L53" s="121">
        <f>COUNTIFS(F53:G53,"○")</f>
        <v>0</v>
      </c>
      <c r="M53" s="36">
        <f t="shared" ref="M53" si="94">B53</f>
        <v>0</v>
      </c>
      <c r="N53">
        <f t="shared" ref="N53" si="95">E53</f>
        <v>0</v>
      </c>
    </row>
    <row r="54" spans="1:14" ht="21" customHeight="1">
      <c r="A54" s="126"/>
      <c r="B54" s="128"/>
      <c r="C54" s="11"/>
      <c r="D54" s="124"/>
      <c r="E54" s="120"/>
      <c r="F54" s="120"/>
      <c r="G54" s="120"/>
      <c r="H54" s="120"/>
      <c r="I54" s="120"/>
      <c r="J54" s="120"/>
      <c r="K54" s="120"/>
      <c r="L54" s="121"/>
      <c r="M54" s="36">
        <f t="shared" ref="M54" si="96">B53</f>
        <v>0</v>
      </c>
      <c r="N54">
        <f t="shared" ref="N54" si="97">E53</f>
        <v>0</v>
      </c>
    </row>
    <row r="55" spans="1:14" ht="21" customHeight="1">
      <c r="A55" s="125">
        <v>26</v>
      </c>
      <c r="B55" s="127"/>
      <c r="C55" s="10"/>
      <c r="D55" s="123" t="str">
        <f>IF(OR(B55&lt;&gt;"",C55&lt;&gt;""),初期入力表!$B$7,"")</f>
        <v/>
      </c>
      <c r="E55" s="119"/>
      <c r="F55" s="119"/>
      <c r="G55" s="119"/>
      <c r="H55" s="119"/>
      <c r="I55" s="119"/>
      <c r="J55" s="119"/>
      <c r="K55" s="119"/>
      <c r="L55" s="121">
        <f>COUNTIFS(F55:G55,"○")</f>
        <v>0</v>
      </c>
      <c r="M55" s="36">
        <f t="shared" ref="M55" si="98">B55</f>
        <v>0</v>
      </c>
      <c r="N55">
        <f t="shared" ref="N55" si="99">E55</f>
        <v>0</v>
      </c>
    </row>
    <row r="56" spans="1:14" ht="21" customHeight="1">
      <c r="A56" s="126"/>
      <c r="B56" s="128"/>
      <c r="C56" s="11"/>
      <c r="D56" s="124"/>
      <c r="E56" s="120"/>
      <c r="F56" s="120"/>
      <c r="G56" s="120"/>
      <c r="H56" s="120"/>
      <c r="I56" s="120"/>
      <c r="J56" s="120"/>
      <c r="K56" s="120"/>
      <c r="L56" s="121"/>
      <c r="M56" s="36">
        <f t="shared" ref="M56" si="100">B55</f>
        <v>0</v>
      </c>
      <c r="N56">
        <f t="shared" ref="N56" si="101">E55</f>
        <v>0</v>
      </c>
    </row>
    <row r="57" spans="1:14" ht="21" customHeight="1">
      <c r="A57" s="125">
        <v>27</v>
      </c>
      <c r="B57" s="127"/>
      <c r="C57" s="10"/>
      <c r="D57" s="123" t="str">
        <f>IF(OR(B57&lt;&gt;"",C57&lt;&gt;""),初期入力表!$B$7,"")</f>
        <v/>
      </c>
      <c r="E57" s="119"/>
      <c r="F57" s="119"/>
      <c r="G57" s="119"/>
      <c r="H57" s="119"/>
      <c r="I57" s="119"/>
      <c r="J57" s="119"/>
      <c r="K57" s="119"/>
      <c r="L57" s="121">
        <f>COUNTIFS(F57:G57,"○")</f>
        <v>0</v>
      </c>
      <c r="M57" s="36">
        <f t="shared" ref="M57" si="102">B57</f>
        <v>0</v>
      </c>
      <c r="N57">
        <f t="shared" ref="N57" si="103">E57</f>
        <v>0</v>
      </c>
    </row>
    <row r="58" spans="1:14" ht="21" customHeight="1">
      <c r="A58" s="126"/>
      <c r="B58" s="128"/>
      <c r="C58" s="11"/>
      <c r="D58" s="124"/>
      <c r="E58" s="120"/>
      <c r="F58" s="120"/>
      <c r="G58" s="120"/>
      <c r="H58" s="120"/>
      <c r="I58" s="120"/>
      <c r="J58" s="120"/>
      <c r="K58" s="120"/>
      <c r="L58" s="121"/>
      <c r="M58" s="36">
        <f t="shared" ref="M58" si="104">B57</f>
        <v>0</v>
      </c>
      <c r="N58">
        <f t="shared" ref="N58" si="105">E57</f>
        <v>0</v>
      </c>
    </row>
    <row r="59" spans="1:14" ht="21" customHeight="1">
      <c r="A59" s="125">
        <v>28</v>
      </c>
      <c r="B59" s="127"/>
      <c r="C59" s="10"/>
      <c r="D59" s="123" t="str">
        <f>IF(OR(B59&lt;&gt;"",C59&lt;&gt;""),初期入力表!$B$7,"")</f>
        <v/>
      </c>
      <c r="E59" s="119"/>
      <c r="F59" s="119"/>
      <c r="G59" s="119"/>
      <c r="H59" s="119"/>
      <c r="I59" s="119"/>
      <c r="J59" s="119"/>
      <c r="K59" s="119"/>
      <c r="L59" s="121">
        <f>COUNTIFS(F59:G59,"○")</f>
        <v>0</v>
      </c>
      <c r="M59" s="36">
        <f t="shared" ref="M59" si="106">B59</f>
        <v>0</v>
      </c>
      <c r="N59">
        <f t="shared" ref="N59" si="107">E59</f>
        <v>0</v>
      </c>
    </row>
    <row r="60" spans="1:14" ht="21" customHeight="1">
      <c r="A60" s="126"/>
      <c r="B60" s="128"/>
      <c r="C60" s="11"/>
      <c r="D60" s="124"/>
      <c r="E60" s="120"/>
      <c r="F60" s="120"/>
      <c r="G60" s="120"/>
      <c r="H60" s="120"/>
      <c r="I60" s="120"/>
      <c r="J60" s="120"/>
      <c r="K60" s="120"/>
      <c r="L60" s="121"/>
      <c r="M60" s="36">
        <f t="shared" ref="M60" si="108">B59</f>
        <v>0</v>
      </c>
      <c r="N60">
        <f t="shared" ref="N60" si="109">E59</f>
        <v>0</v>
      </c>
    </row>
    <row r="61" spans="1:14" ht="21" customHeight="1">
      <c r="A61" s="125">
        <v>29</v>
      </c>
      <c r="B61" s="127"/>
      <c r="C61" s="10"/>
      <c r="D61" s="123" t="str">
        <f>IF(OR(B61&lt;&gt;"",C61&lt;&gt;""),初期入力表!$B$7,"")</f>
        <v/>
      </c>
      <c r="E61" s="119"/>
      <c r="F61" s="119"/>
      <c r="G61" s="119"/>
      <c r="H61" s="119"/>
      <c r="I61" s="119"/>
      <c r="J61" s="119"/>
      <c r="K61" s="119"/>
      <c r="L61" s="121">
        <f>COUNTIFS(F61:G61,"○")</f>
        <v>0</v>
      </c>
      <c r="M61" s="36">
        <f t="shared" ref="M61" si="110">B61</f>
        <v>0</v>
      </c>
      <c r="N61">
        <f t="shared" ref="N61" si="111">E61</f>
        <v>0</v>
      </c>
    </row>
    <row r="62" spans="1:14" ht="21" customHeight="1">
      <c r="A62" s="126"/>
      <c r="B62" s="128"/>
      <c r="C62" s="11"/>
      <c r="D62" s="124"/>
      <c r="E62" s="120"/>
      <c r="F62" s="120"/>
      <c r="G62" s="120"/>
      <c r="H62" s="120"/>
      <c r="I62" s="120"/>
      <c r="J62" s="120"/>
      <c r="K62" s="120"/>
      <c r="L62" s="121"/>
      <c r="M62" s="36">
        <f t="shared" ref="M62" si="112">B61</f>
        <v>0</v>
      </c>
      <c r="N62">
        <f t="shared" ref="N62" si="113">E61</f>
        <v>0</v>
      </c>
    </row>
    <row r="63" spans="1:14" ht="21" customHeight="1">
      <c r="A63" s="125">
        <v>30</v>
      </c>
      <c r="B63" s="127"/>
      <c r="C63" s="10"/>
      <c r="D63" s="123" t="str">
        <f>IF(OR(B63&lt;&gt;"",C63&lt;&gt;""),初期入力表!$B$7,"")</f>
        <v/>
      </c>
      <c r="E63" s="119"/>
      <c r="F63" s="119"/>
      <c r="G63" s="119"/>
      <c r="H63" s="119"/>
      <c r="I63" s="119"/>
      <c r="J63" s="119"/>
      <c r="K63" s="119"/>
      <c r="L63" s="121">
        <f>COUNTIFS(F63:G63,"○")</f>
        <v>0</v>
      </c>
      <c r="M63" s="36">
        <f t="shared" ref="M63" si="114">B63</f>
        <v>0</v>
      </c>
      <c r="N63">
        <f t="shared" ref="N63" si="115">E63</f>
        <v>0</v>
      </c>
    </row>
    <row r="64" spans="1:14" ht="21" customHeight="1">
      <c r="A64" s="126"/>
      <c r="B64" s="128"/>
      <c r="C64" s="11"/>
      <c r="D64" s="124"/>
      <c r="E64" s="120"/>
      <c r="F64" s="120"/>
      <c r="G64" s="120"/>
      <c r="H64" s="120"/>
      <c r="I64" s="120"/>
      <c r="J64" s="120"/>
      <c r="K64" s="120"/>
      <c r="L64" s="121"/>
      <c r="M64" s="36">
        <f t="shared" ref="M64" si="116">B63</f>
        <v>0</v>
      </c>
      <c r="N64">
        <f t="shared" ref="N64" si="117">E63</f>
        <v>0</v>
      </c>
    </row>
    <row r="65" spans="1:14" ht="21" customHeight="1">
      <c r="A65" s="125">
        <v>31</v>
      </c>
      <c r="B65" s="127"/>
      <c r="C65" s="10"/>
      <c r="D65" s="123" t="str">
        <f>IF(OR(B65&lt;&gt;"",C65&lt;&gt;""),初期入力表!$B$7,"")</f>
        <v/>
      </c>
      <c r="E65" s="119"/>
      <c r="F65" s="119"/>
      <c r="G65" s="119"/>
      <c r="H65" s="119"/>
      <c r="I65" s="119"/>
      <c r="J65" s="119"/>
      <c r="K65" s="119"/>
      <c r="L65" s="121">
        <f>COUNTIFS(F65:G65,"○")</f>
        <v>0</v>
      </c>
      <c r="M65" s="36">
        <f t="shared" ref="M65" si="118">B65</f>
        <v>0</v>
      </c>
      <c r="N65">
        <f t="shared" ref="N65" si="119">E65</f>
        <v>0</v>
      </c>
    </row>
    <row r="66" spans="1:14" ht="21" customHeight="1">
      <c r="A66" s="126"/>
      <c r="B66" s="128"/>
      <c r="C66" s="11"/>
      <c r="D66" s="124"/>
      <c r="E66" s="120"/>
      <c r="F66" s="120"/>
      <c r="G66" s="120"/>
      <c r="H66" s="120"/>
      <c r="I66" s="120"/>
      <c r="J66" s="120"/>
      <c r="K66" s="120"/>
      <c r="L66" s="121"/>
      <c r="M66" s="36">
        <f t="shared" ref="M66" si="120">B65</f>
        <v>0</v>
      </c>
      <c r="N66">
        <f t="shared" ref="N66" si="121">E65</f>
        <v>0</v>
      </c>
    </row>
    <row r="67" spans="1:14" ht="21" customHeight="1">
      <c r="A67" s="125">
        <v>32</v>
      </c>
      <c r="B67" s="127"/>
      <c r="C67" s="10"/>
      <c r="D67" s="123" t="str">
        <f>IF(OR(B67&lt;&gt;"",C67&lt;&gt;""),初期入力表!$B$7,"")</f>
        <v/>
      </c>
      <c r="E67" s="119"/>
      <c r="F67" s="119"/>
      <c r="G67" s="119"/>
      <c r="H67" s="119"/>
      <c r="I67" s="119"/>
      <c r="J67" s="119"/>
      <c r="K67" s="119"/>
      <c r="L67" s="121">
        <f>COUNTIFS(F67:G67,"○")</f>
        <v>0</v>
      </c>
      <c r="M67" s="36">
        <f t="shared" ref="M67" si="122">B67</f>
        <v>0</v>
      </c>
      <c r="N67">
        <f t="shared" ref="N67" si="123">E67</f>
        <v>0</v>
      </c>
    </row>
    <row r="68" spans="1:14" ht="21" customHeight="1">
      <c r="A68" s="126"/>
      <c r="B68" s="128"/>
      <c r="C68" s="11"/>
      <c r="D68" s="124"/>
      <c r="E68" s="120"/>
      <c r="F68" s="120"/>
      <c r="G68" s="120"/>
      <c r="H68" s="120"/>
      <c r="I68" s="120"/>
      <c r="J68" s="120"/>
      <c r="K68" s="120"/>
      <c r="L68" s="121"/>
      <c r="M68" s="36">
        <f t="shared" ref="M68" si="124">B67</f>
        <v>0</v>
      </c>
      <c r="N68">
        <f t="shared" ref="N68" si="125">E67</f>
        <v>0</v>
      </c>
    </row>
    <row r="69" spans="1:14" ht="21" customHeight="1">
      <c r="A69" s="125">
        <v>33</v>
      </c>
      <c r="B69" s="127"/>
      <c r="C69" s="10"/>
      <c r="D69" s="123" t="str">
        <f>IF(OR(B69&lt;&gt;"",C69&lt;&gt;""),初期入力表!$B$7,"")</f>
        <v/>
      </c>
      <c r="E69" s="119"/>
      <c r="F69" s="119"/>
      <c r="G69" s="119"/>
      <c r="H69" s="119"/>
      <c r="I69" s="119"/>
      <c r="J69" s="119"/>
      <c r="K69" s="119"/>
      <c r="L69" s="121">
        <f>COUNTIFS(F69:G69,"○")</f>
        <v>0</v>
      </c>
      <c r="M69" s="36">
        <f t="shared" ref="M69" si="126">B69</f>
        <v>0</v>
      </c>
      <c r="N69">
        <f t="shared" ref="N69" si="127">E69</f>
        <v>0</v>
      </c>
    </row>
    <row r="70" spans="1:14" ht="21" customHeight="1">
      <c r="A70" s="126"/>
      <c r="B70" s="128"/>
      <c r="C70" s="11"/>
      <c r="D70" s="124"/>
      <c r="E70" s="120"/>
      <c r="F70" s="120"/>
      <c r="G70" s="120"/>
      <c r="H70" s="120"/>
      <c r="I70" s="120"/>
      <c r="J70" s="120"/>
      <c r="K70" s="120"/>
      <c r="L70" s="121"/>
      <c r="M70" s="36">
        <f t="shared" ref="M70" si="128">B69</f>
        <v>0</v>
      </c>
      <c r="N70">
        <f t="shared" ref="N70" si="129">E69</f>
        <v>0</v>
      </c>
    </row>
    <row r="71" spans="1:14" ht="21" customHeight="1">
      <c r="A71" s="125">
        <v>34</v>
      </c>
      <c r="B71" s="127"/>
      <c r="C71" s="10"/>
      <c r="D71" s="123" t="str">
        <f>IF(OR(B71&lt;&gt;"",C71&lt;&gt;""),初期入力表!$B$7,"")</f>
        <v/>
      </c>
      <c r="E71" s="119"/>
      <c r="F71" s="119"/>
      <c r="G71" s="119"/>
      <c r="H71" s="119"/>
      <c r="I71" s="119"/>
      <c r="J71" s="119"/>
      <c r="K71" s="119"/>
      <c r="L71" s="121">
        <f>COUNTIFS(F71:G71,"○")</f>
        <v>0</v>
      </c>
      <c r="M71" s="36">
        <f t="shared" ref="M71" si="130">B71</f>
        <v>0</v>
      </c>
      <c r="N71">
        <f t="shared" ref="N71" si="131">E71</f>
        <v>0</v>
      </c>
    </row>
    <row r="72" spans="1:14" ht="21" customHeight="1">
      <c r="A72" s="126"/>
      <c r="B72" s="128"/>
      <c r="C72" s="11"/>
      <c r="D72" s="124"/>
      <c r="E72" s="120"/>
      <c r="F72" s="120"/>
      <c r="G72" s="120"/>
      <c r="H72" s="120"/>
      <c r="I72" s="120"/>
      <c r="J72" s="120"/>
      <c r="K72" s="120"/>
      <c r="L72" s="121"/>
      <c r="M72" s="36">
        <f t="shared" ref="M72" si="132">B71</f>
        <v>0</v>
      </c>
      <c r="N72">
        <f t="shared" ref="N72" si="133">E71</f>
        <v>0</v>
      </c>
    </row>
    <row r="73" spans="1:14" ht="21" customHeight="1">
      <c r="A73" s="125">
        <v>35</v>
      </c>
      <c r="B73" s="127"/>
      <c r="C73" s="10"/>
      <c r="D73" s="123" t="str">
        <f>IF(OR(B73&lt;&gt;"",C73&lt;&gt;""),初期入力表!$B$7,"")</f>
        <v/>
      </c>
      <c r="E73" s="119"/>
      <c r="F73" s="119"/>
      <c r="G73" s="119"/>
      <c r="H73" s="119"/>
      <c r="I73" s="119"/>
      <c r="J73" s="119"/>
      <c r="K73" s="119"/>
      <c r="L73" s="121">
        <f>COUNTIFS(F73:G73,"○")</f>
        <v>0</v>
      </c>
      <c r="M73" s="36">
        <f t="shared" ref="M73" si="134">B73</f>
        <v>0</v>
      </c>
      <c r="N73">
        <f t="shared" ref="N73" si="135">E73</f>
        <v>0</v>
      </c>
    </row>
    <row r="74" spans="1:14" ht="21" customHeight="1">
      <c r="A74" s="126"/>
      <c r="B74" s="128"/>
      <c r="C74" s="11"/>
      <c r="D74" s="124"/>
      <c r="E74" s="120"/>
      <c r="F74" s="120"/>
      <c r="G74" s="120"/>
      <c r="H74" s="120"/>
      <c r="I74" s="120"/>
      <c r="J74" s="120"/>
      <c r="K74" s="120"/>
      <c r="L74" s="121"/>
      <c r="M74" s="36">
        <f t="shared" ref="M74" si="136">B73</f>
        <v>0</v>
      </c>
      <c r="N74">
        <f t="shared" ref="N74" si="137">E73</f>
        <v>0</v>
      </c>
    </row>
    <row r="75" spans="1:14" ht="21" customHeight="1">
      <c r="A75" s="125">
        <v>36</v>
      </c>
      <c r="B75" s="127"/>
      <c r="C75" s="10"/>
      <c r="D75" s="123" t="str">
        <f>IF(OR(B75&lt;&gt;"",C75&lt;&gt;""),初期入力表!$B$7,"")</f>
        <v/>
      </c>
      <c r="E75" s="119"/>
      <c r="F75" s="119"/>
      <c r="G75" s="119"/>
      <c r="H75" s="119"/>
      <c r="I75" s="119"/>
      <c r="J75" s="119"/>
      <c r="K75" s="119"/>
      <c r="L75" s="121">
        <f>COUNTIFS(F75:G75,"○")</f>
        <v>0</v>
      </c>
      <c r="M75" s="36">
        <f t="shared" ref="M75" si="138">B75</f>
        <v>0</v>
      </c>
      <c r="N75">
        <f t="shared" ref="N75" si="139">E75</f>
        <v>0</v>
      </c>
    </row>
    <row r="76" spans="1:14" ht="21" customHeight="1">
      <c r="A76" s="126"/>
      <c r="B76" s="128"/>
      <c r="C76" s="11"/>
      <c r="D76" s="124"/>
      <c r="E76" s="120"/>
      <c r="F76" s="120"/>
      <c r="G76" s="120"/>
      <c r="H76" s="120"/>
      <c r="I76" s="120"/>
      <c r="J76" s="120"/>
      <c r="K76" s="120"/>
      <c r="L76" s="121"/>
      <c r="M76" s="36">
        <f t="shared" ref="M76" si="140">B75</f>
        <v>0</v>
      </c>
      <c r="N76">
        <f t="shared" ref="N76" si="141">E75</f>
        <v>0</v>
      </c>
    </row>
    <row r="77" spans="1:14" ht="21" customHeight="1">
      <c r="A77" s="125">
        <v>37</v>
      </c>
      <c r="B77" s="127"/>
      <c r="C77" s="10"/>
      <c r="D77" s="123" t="str">
        <f>IF(OR(B77&lt;&gt;"",C77&lt;&gt;""),初期入力表!$B$7,"")</f>
        <v/>
      </c>
      <c r="E77" s="119"/>
      <c r="F77" s="119"/>
      <c r="G77" s="119"/>
      <c r="H77" s="119"/>
      <c r="I77" s="119"/>
      <c r="J77" s="119"/>
      <c r="K77" s="119"/>
      <c r="L77" s="121">
        <f>COUNTIFS(F77:G77,"○")</f>
        <v>0</v>
      </c>
      <c r="M77" s="36">
        <f t="shared" ref="M77" si="142">B77</f>
        <v>0</v>
      </c>
      <c r="N77">
        <f t="shared" ref="N77" si="143">E77</f>
        <v>0</v>
      </c>
    </row>
    <row r="78" spans="1:14" ht="21" customHeight="1">
      <c r="A78" s="126"/>
      <c r="B78" s="128"/>
      <c r="C78" s="11"/>
      <c r="D78" s="124"/>
      <c r="E78" s="120"/>
      <c r="F78" s="120"/>
      <c r="G78" s="120"/>
      <c r="H78" s="120"/>
      <c r="I78" s="120"/>
      <c r="J78" s="120"/>
      <c r="K78" s="120"/>
      <c r="L78" s="121"/>
      <c r="M78" s="36">
        <f t="shared" ref="M78" si="144">B77</f>
        <v>0</v>
      </c>
      <c r="N78">
        <f t="shared" ref="N78" si="145">E77</f>
        <v>0</v>
      </c>
    </row>
    <row r="79" spans="1:14" ht="21" customHeight="1">
      <c r="A79" s="125">
        <v>38</v>
      </c>
      <c r="B79" s="127"/>
      <c r="C79" s="10"/>
      <c r="D79" s="123" t="str">
        <f>IF(OR(B79&lt;&gt;"",C79&lt;&gt;""),初期入力表!$B$7,"")</f>
        <v/>
      </c>
      <c r="E79" s="119"/>
      <c r="F79" s="119"/>
      <c r="G79" s="119"/>
      <c r="H79" s="119"/>
      <c r="I79" s="119"/>
      <c r="J79" s="119"/>
      <c r="K79" s="119"/>
      <c r="L79" s="121">
        <f>COUNTIFS(F79:G79,"○")</f>
        <v>0</v>
      </c>
      <c r="M79" s="36">
        <f t="shared" ref="M79" si="146">B79</f>
        <v>0</v>
      </c>
      <c r="N79">
        <f t="shared" ref="N79" si="147">E79</f>
        <v>0</v>
      </c>
    </row>
    <row r="80" spans="1:14" ht="21" customHeight="1">
      <c r="A80" s="126"/>
      <c r="B80" s="128"/>
      <c r="C80" s="11"/>
      <c r="D80" s="124"/>
      <c r="E80" s="120"/>
      <c r="F80" s="120"/>
      <c r="G80" s="120"/>
      <c r="H80" s="120"/>
      <c r="I80" s="120"/>
      <c r="J80" s="120"/>
      <c r="K80" s="120"/>
      <c r="L80" s="121"/>
      <c r="M80" s="36">
        <f t="shared" ref="M80" si="148">B79</f>
        <v>0</v>
      </c>
      <c r="N80">
        <f t="shared" ref="N80" si="149">E79</f>
        <v>0</v>
      </c>
    </row>
    <row r="81" spans="1:14" ht="21" customHeight="1">
      <c r="A81" s="125">
        <v>39</v>
      </c>
      <c r="B81" s="127"/>
      <c r="C81" s="10"/>
      <c r="D81" s="123" t="str">
        <f>IF(OR(B81&lt;&gt;"",C81&lt;&gt;""),初期入力表!$B$7,"")</f>
        <v/>
      </c>
      <c r="E81" s="119"/>
      <c r="F81" s="119"/>
      <c r="G81" s="119"/>
      <c r="H81" s="119"/>
      <c r="I81" s="119"/>
      <c r="J81" s="119"/>
      <c r="K81" s="119"/>
      <c r="L81" s="121">
        <f>COUNTIFS(F81:G81,"○")</f>
        <v>0</v>
      </c>
      <c r="M81" s="36">
        <f t="shared" ref="M81" si="150">B81</f>
        <v>0</v>
      </c>
      <c r="N81">
        <f t="shared" ref="N81" si="151">E81</f>
        <v>0</v>
      </c>
    </row>
    <row r="82" spans="1:14" ht="21" customHeight="1">
      <c r="A82" s="126"/>
      <c r="B82" s="128"/>
      <c r="C82" s="11"/>
      <c r="D82" s="124"/>
      <c r="E82" s="120"/>
      <c r="F82" s="120"/>
      <c r="G82" s="120"/>
      <c r="H82" s="120"/>
      <c r="I82" s="120"/>
      <c r="J82" s="120"/>
      <c r="K82" s="120"/>
      <c r="L82" s="121"/>
      <c r="M82" s="36">
        <f t="shared" ref="M82" si="152">B81</f>
        <v>0</v>
      </c>
      <c r="N82">
        <f t="shared" ref="N82" si="153">E81</f>
        <v>0</v>
      </c>
    </row>
    <row r="83" spans="1:14" ht="21" customHeight="1">
      <c r="A83" s="125">
        <v>40</v>
      </c>
      <c r="B83" s="127"/>
      <c r="C83" s="10"/>
      <c r="D83" s="123" t="str">
        <f>IF(OR(B83&lt;&gt;"",C83&lt;&gt;""),初期入力表!$B$7,"")</f>
        <v/>
      </c>
      <c r="E83" s="119"/>
      <c r="F83" s="119"/>
      <c r="G83" s="119"/>
      <c r="H83" s="119"/>
      <c r="I83" s="119"/>
      <c r="J83" s="119"/>
      <c r="K83" s="119"/>
      <c r="L83" s="121">
        <f t="shared" ref="L83" si="154">COUNTIFS(F83:G83,"○")</f>
        <v>0</v>
      </c>
      <c r="M83" s="36">
        <f t="shared" ref="M83" si="155">B83</f>
        <v>0</v>
      </c>
      <c r="N83">
        <f t="shared" ref="N83" si="156">E83</f>
        <v>0</v>
      </c>
    </row>
    <row r="84" spans="1:14" ht="21" customHeight="1">
      <c r="A84" s="126"/>
      <c r="B84" s="128"/>
      <c r="C84" s="11"/>
      <c r="D84" s="124"/>
      <c r="E84" s="120"/>
      <c r="F84" s="120"/>
      <c r="G84" s="120"/>
      <c r="H84" s="120"/>
      <c r="I84" s="120"/>
      <c r="J84" s="120"/>
      <c r="K84" s="120"/>
      <c r="L84" s="121"/>
      <c r="M84" s="36">
        <f t="shared" ref="M84" si="157">B83</f>
        <v>0</v>
      </c>
      <c r="N84">
        <f t="shared" ref="N84" si="158">E83</f>
        <v>0</v>
      </c>
    </row>
  </sheetData>
  <sheetProtection algorithmName="SHA-512" hashValue="vJ/CSMReC3KLq2fsFpryLIzRD2zMCtgytfRmwDVgMpZZyDxL3mgCM/sPzBx2JmaiXBaZqnFyakNpDsJlUnbkPA==" saltValue="hOHSx3VyqS3HmuRcxEfVyg==" spinCount="100000" sheet="1" objects="1" scenarios="1"/>
  <mergeCells count="455">
    <mergeCell ref="J73:J74"/>
    <mergeCell ref="J75:J76"/>
    <mergeCell ref="J77:J78"/>
    <mergeCell ref="J79:J80"/>
    <mergeCell ref="J81:J82"/>
    <mergeCell ref="J83:J84"/>
    <mergeCell ref="J47:J48"/>
    <mergeCell ref="J49:J50"/>
    <mergeCell ref="J51:J52"/>
    <mergeCell ref="J53:J54"/>
    <mergeCell ref="J55:J56"/>
    <mergeCell ref="J57:J58"/>
    <mergeCell ref="J59:J60"/>
    <mergeCell ref="J61:J62"/>
    <mergeCell ref="J63:J64"/>
    <mergeCell ref="J29:J30"/>
    <mergeCell ref="J31:J32"/>
    <mergeCell ref="J33:J34"/>
    <mergeCell ref="J35:J36"/>
    <mergeCell ref="J37:J38"/>
    <mergeCell ref="J39:J40"/>
    <mergeCell ref="J41:J42"/>
    <mergeCell ref="J43:J44"/>
    <mergeCell ref="J45:J46"/>
    <mergeCell ref="J11:J12"/>
    <mergeCell ref="J13:J14"/>
    <mergeCell ref="J15:J16"/>
    <mergeCell ref="J17:J18"/>
    <mergeCell ref="J19:J20"/>
    <mergeCell ref="J21:J22"/>
    <mergeCell ref="J23:J24"/>
    <mergeCell ref="J25:J26"/>
    <mergeCell ref="J27:J28"/>
    <mergeCell ref="A1:K1"/>
    <mergeCell ref="A2:K2"/>
    <mergeCell ref="A3:A4"/>
    <mergeCell ref="B3:B4"/>
    <mergeCell ref="D3:D4"/>
    <mergeCell ref="F3:F4"/>
    <mergeCell ref="G3:G4"/>
    <mergeCell ref="K3:K4"/>
    <mergeCell ref="L5:L6"/>
    <mergeCell ref="J3:J4"/>
    <mergeCell ref="J5:J6"/>
    <mergeCell ref="K7:K8"/>
    <mergeCell ref="L7:L8"/>
    <mergeCell ref="K9:K10"/>
    <mergeCell ref="L9:L10"/>
    <mergeCell ref="E7:E8"/>
    <mergeCell ref="A5:A6"/>
    <mergeCell ref="B5:B6"/>
    <mergeCell ref="D5:D6"/>
    <mergeCell ref="F5:F6"/>
    <mergeCell ref="G5:G6"/>
    <mergeCell ref="K5:K6"/>
    <mergeCell ref="A9:A10"/>
    <mergeCell ref="B9:B10"/>
    <mergeCell ref="D9:D10"/>
    <mergeCell ref="F9:F10"/>
    <mergeCell ref="G9:G10"/>
    <mergeCell ref="E9:E10"/>
    <mergeCell ref="A7:A8"/>
    <mergeCell ref="B7:B8"/>
    <mergeCell ref="D7:D8"/>
    <mergeCell ref="F7:F8"/>
    <mergeCell ref="G7:G8"/>
    <mergeCell ref="J7:J8"/>
    <mergeCell ref="J9:J10"/>
    <mergeCell ref="L13:L14"/>
    <mergeCell ref="A15:A16"/>
    <mergeCell ref="B15:B16"/>
    <mergeCell ref="D15:D16"/>
    <mergeCell ref="F15:F16"/>
    <mergeCell ref="G15:G16"/>
    <mergeCell ref="K15:K16"/>
    <mergeCell ref="L15:L16"/>
    <mergeCell ref="K11:K12"/>
    <mergeCell ref="L11:L12"/>
    <mergeCell ref="A13:A14"/>
    <mergeCell ref="B13:B14"/>
    <mergeCell ref="D13:D14"/>
    <mergeCell ref="F13:F14"/>
    <mergeCell ref="G13:G14"/>
    <mergeCell ref="K13:K14"/>
    <mergeCell ref="E11:E12"/>
    <mergeCell ref="E13:E14"/>
    <mergeCell ref="E15:E16"/>
    <mergeCell ref="A11:A12"/>
    <mergeCell ref="B11:B12"/>
    <mergeCell ref="D11:D12"/>
    <mergeCell ref="F11:F12"/>
    <mergeCell ref="G11:G12"/>
    <mergeCell ref="K17:K18"/>
    <mergeCell ref="L17:L18"/>
    <mergeCell ref="A19:A20"/>
    <mergeCell ref="B19:B20"/>
    <mergeCell ref="D19:D20"/>
    <mergeCell ref="F19:F20"/>
    <mergeCell ref="G19:G20"/>
    <mergeCell ref="A17:A18"/>
    <mergeCell ref="B17:B18"/>
    <mergeCell ref="D17:D18"/>
    <mergeCell ref="F17:F18"/>
    <mergeCell ref="G17:G18"/>
    <mergeCell ref="E17:E18"/>
    <mergeCell ref="L21:L22"/>
    <mergeCell ref="A23:A24"/>
    <mergeCell ref="B23:B24"/>
    <mergeCell ref="D23:D24"/>
    <mergeCell ref="F23:F24"/>
    <mergeCell ref="G23:G24"/>
    <mergeCell ref="K23:K24"/>
    <mergeCell ref="L23:L24"/>
    <mergeCell ref="K19:K20"/>
    <mergeCell ref="L19:L20"/>
    <mergeCell ref="A21:A22"/>
    <mergeCell ref="B21:B22"/>
    <mergeCell ref="D21:D22"/>
    <mergeCell ref="F21:F22"/>
    <mergeCell ref="G21:G22"/>
    <mergeCell ref="K21:K22"/>
    <mergeCell ref="E19:E20"/>
    <mergeCell ref="E21:E22"/>
    <mergeCell ref="E23:E24"/>
    <mergeCell ref="H21:H22"/>
    <mergeCell ref="I21:I22"/>
    <mergeCell ref="H23:H24"/>
    <mergeCell ref="I23:I24"/>
    <mergeCell ref="K25:K26"/>
    <mergeCell ref="L25:L26"/>
    <mergeCell ref="A27:A28"/>
    <mergeCell ref="B27:B28"/>
    <mergeCell ref="D27:D28"/>
    <mergeCell ref="F27:F28"/>
    <mergeCell ref="G27:G28"/>
    <mergeCell ref="A25:A26"/>
    <mergeCell ref="B25:B26"/>
    <mergeCell ref="D25:D26"/>
    <mergeCell ref="F25:F26"/>
    <mergeCell ref="G25:G26"/>
    <mergeCell ref="E25:E26"/>
    <mergeCell ref="H25:H26"/>
    <mergeCell ref="I25:I26"/>
    <mergeCell ref="L29:L30"/>
    <mergeCell ref="A31:A32"/>
    <mergeCell ref="B31:B32"/>
    <mergeCell ref="D31:D32"/>
    <mergeCell ref="F31:F32"/>
    <mergeCell ref="G31:G32"/>
    <mergeCell ref="K31:K32"/>
    <mergeCell ref="L31:L32"/>
    <mergeCell ref="K27:K28"/>
    <mergeCell ref="L27:L28"/>
    <mergeCell ref="A29:A30"/>
    <mergeCell ref="B29:B30"/>
    <mergeCell ref="D29:D30"/>
    <mergeCell ref="F29:F30"/>
    <mergeCell ref="G29:G30"/>
    <mergeCell ref="K29:K30"/>
    <mergeCell ref="E27:E28"/>
    <mergeCell ref="E29:E30"/>
    <mergeCell ref="E31:E32"/>
    <mergeCell ref="H27:H28"/>
    <mergeCell ref="I27:I28"/>
    <mergeCell ref="H29:H30"/>
    <mergeCell ref="I29:I30"/>
    <mergeCell ref="H31:H32"/>
    <mergeCell ref="K33:K34"/>
    <mergeCell ref="L33:L34"/>
    <mergeCell ref="A35:A36"/>
    <mergeCell ref="B35:B36"/>
    <mergeCell ref="D35:D36"/>
    <mergeCell ref="F35:F36"/>
    <mergeCell ref="G35:G36"/>
    <mergeCell ref="A33:A34"/>
    <mergeCell ref="B33:B34"/>
    <mergeCell ref="D33:D34"/>
    <mergeCell ref="F33:F34"/>
    <mergeCell ref="G33:G34"/>
    <mergeCell ref="E33:E34"/>
    <mergeCell ref="L37:L38"/>
    <mergeCell ref="A39:A40"/>
    <mergeCell ref="B39:B40"/>
    <mergeCell ref="D39:D40"/>
    <mergeCell ref="F39:F40"/>
    <mergeCell ref="G39:G40"/>
    <mergeCell ref="K39:K40"/>
    <mergeCell ref="L39:L40"/>
    <mergeCell ref="K35:K36"/>
    <mergeCell ref="L35:L36"/>
    <mergeCell ref="A37:A38"/>
    <mergeCell ref="B37:B38"/>
    <mergeCell ref="D37:D38"/>
    <mergeCell ref="F37:F38"/>
    <mergeCell ref="G37:G38"/>
    <mergeCell ref="K37:K38"/>
    <mergeCell ref="E35:E36"/>
    <mergeCell ref="E37:E38"/>
    <mergeCell ref="E39:E40"/>
    <mergeCell ref="K41:K42"/>
    <mergeCell ref="L41:L42"/>
    <mergeCell ref="A43:A44"/>
    <mergeCell ref="B43:B44"/>
    <mergeCell ref="D43:D44"/>
    <mergeCell ref="F43:F44"/>
    <mergeCell ref="G43:G44"/>
    <mergeCell ref="A41:A42"/>
    <mergeCell ref="B41:B42"/>
    <mergeCell ref="D41:D42"/>
    <mergeCell ref="F41:F42"/>
    <mergeCell ref="G41:G42"/>
    <mergeCell ref="E41:E42"/>
    <mergeCell ref="H41:H42"/>
    <mergeCell ref="I41:I42"/>
    <mergeCell ref="L45:L46"/>
    <mergeCell ref="A47:A48"/>
    <mergeCell ref="B47:B48"/>
    <mergeCell ref="D47:D48"/>
    <mergeCell ref="F47:F48"/>
    <mergeCell ref="G47:G48"/>
    <mergeCell ref="K47:K48"/>
    <mergeCell ref="L47:L48"/>
    <mergeCell ref="K43:K44"/>
    <mergeCell ref="L43:L44"/>
    <mergeCell ref="A45:A46"/>
    <mergeCell ref="B45:B46"/>
    <mergeCell ref="D45:D46"/>
    <mergeCell ref="F45:F46"/>
    <mergeCell ref="G45:G46"/>
    <mergeCell ref="K45:K46"/>
    <mergeCell ref="E43:E44"/>
    <mergeCell ref="E45:E46"/>
    <mergeCell ref="E47:E48"/>
    <mergeCell ref="H43:H44"/>
    <mergeCell ref="I43:I44"/>
    <mergeCell ref="H45:H46"/>
    <mergeCell ref="I45:I46"/>
    <mergeCell ref="H47:H48"/>
    <mergeCell ref="K49:K50"/>
    <mergeCell ref="L49:L50"/>
    <mergeCell ref="A51:A52"/>
    <mergeCell ref="B51:B52"/>
    <mergeCell ref="D51:D52"/>
    <mergeCell ref="F51:F52"/>
    <mergeCell ref="G51:G52"/>
    <mergeCell ref="A49:A50"/>
    <mergeCell ref="B49:B50"/>
    <mergeCell ref="D49:D50"/>
    <mergeCell ref="F49:F50"/>
    <mergeCell ref="G49:G50"/>
    <mergeCell ref="E49:E50"/>
    <mergeCell ref="L53:L54"/>
    <mergeCell ref="A55:A56"/>
    <mergeCell ref="B55:B56"/>
    <mergeCell ref="D55:D56"/>
    <mergeCell ref="F55:F56"/>
    <mergeCell ref="G55:G56"/>
    <mergeCell ref="K55:K56"/>
    <mergeCell ref="L55:L56"/>
    <mergeCell ref="K51:K52"/>
    <mergeCell ref="L51:L52"/>
    <mergeCell ref="A53:A54"/>
    <mergeCell ref="B53:B54"/>
    <mergeCell ref="D53:D54"/>
    <mergeCell ref="F53:F54"/>
    <mergeCell ref="G53:G54"/>
    <mergeCell ref="K53:K54"/>
    <mergeCell ref="E51:E52"/>
    <mergeCell ref="E53:E54"/>
    <mergeCell ref="E55:E56"/>
    <mergeCell ref="K57:K58"/>
    <mergeCell ref="L57:L58"/>
    <mergeCell ref="A59:A60"/>
    <mergeCell ref="B59:B60"/>
    <mergeCell ref="D59:D60"/>
    <mergeCell ref="F59:F60"/>
    <mergeCell ref="G59:G60"/>
    <mergeCell ref="A57:A58"/>
    <mergeCell ref="B57:B58"/>
    <mergeCell ref="D57:D58"/>
    <mergeCell ref="F57:F58"/>
    <mergeCell ref="G57:G58"/>
    <mergeCell ref="E57:E58"/>
    <mergeCell ref="H57:H58"/>
    <mergeCell ref="I57:I58"/>
    <mergeCell ref="L61:L62"/>
    <mergeCell ref="A63:A64"/>
    <mergeCell ref="B63:B64"/>
    <mergeCell ref="D63:D64"/>
    <mergeCell ref="F63:F64"/>
    <mergeCell ref="G63:G64"/>
    <mergeCell ref="K63:K64"/>
    <mergeCell ref="L63:L64"/>
    <mergeCell ref="K59:K60"/>
    <mergeCell ref="L59:L60"/>
    <mergeCell ref="A61:A62"/>
    <mergeCell ref="B61:B62"/>
    <mergeCell ref="D61:D62"/>
    <mergeCell ref="F61:F62"/>
    <mergeCell ref="G61:G62"/>
    <mergeCell ref="K61:K62"/>
    <mergeCell ref="E59:E60"/>
    <mergeCell ref="E61:E62"/>
    <mergeCell ref="E63:E64"/>
    <mergeCell ref="H59:H60"/>
    <mergeCell ref="I59:I60"/>
    <mergeCell ref="H61:H62"/>
    <mergeCell ref="I61:I62"/>
    <mergeCell ref="H63:H64"/>
    <mergeCell ref="K65:K66"/>
    <mergeCell ref="L65:L66"/>
    <mergeCell ref="A67:A68"/>
    <mergeCell ref="B67:B68"/>
    <mergeCell ref="D67:D68"/>
    <mergeCell ref="F67:F68"/>
    <mergeCell ref="G67:G68"/>
    <mergeCell ref="A65:A66"/>
    <mergeCell ref="B65:B66"/>
    <mergeCell ref="D65:D66"/>
    <mergeCell ref="F65:F66"/>
    <mergeCell ref="G65:G66"/>
    <mergeCell ref="E65:E66"/>
    <mergeCell ref="J65:J66"/>
    <mergeCell ref="J67:J68"/>
    <mergeCell ref="L69:L70"/>
    <mergeCell ref="A71:A72"/>
    <mergeCell ref="B71:B72"/>
    <mergeCell ref="D71:D72"/>
    <mergeCell ref="F71:F72"/>
    <mergeCell ref="G71:G72"/>
    <mergeCell ref="K71:K72"/>
    <mergeCell ref="L71:L72"/>
    <mergeCell ref="K67:K68"/>
    <mergeCell ref="L67:L68"/>
    <mergeCell ref="A69:A70"/>
    <mergeCell ref="B69:B70"/>
    <mergeCell ref="D69:D70"/>
    <mergeCell ref="F69:F70"/>
    <mergeCell ref="G69:G70"/>
    <mergeCell ref="K69:K70"/>
    <mergeCell ref="E67:E68"/>
    <mergeCell ref="E69:E70"/>
    <mergeCell ref="E71:E72"/>
    <mergeCell ref="J69:J70"/>
    <mergeCell ref="J71:J72"/>
    <mergeCell ref="K75:K76"/>
    <mergeCell ref="L75:L76"/>
    <mergeCell ref="A77:A78"/>
    <mergeCell ref="B77:B78"/>
    <mergeCell ref="D77:D78"/>
    <mergeCell ref="F77:F78"/>
    <mergeCell ref="G77:G78"/>
    <mergeCell ref="K77:K78"/>
    <mergeCell ref="K73:K74"/>
    <mergeCell ref="L73:L74"/>
    <mergeCell ref="A75:A76"/>
    <mergeCell ref="B75:B76"/>
    <mergeCell ref="D75:D76"/>
    <mergeCell ref="F75:F76"/>
    <mergeCell ref="G75:G76"/>
    <mergeCell ref="A73:A74"/>
    <mergeCell ref="B73:B74"/>
    <mergeCell ref="D73:D74"/>
    <mergeCell ref="F73:F74"/>
    <mergeCell ref="G73:G74"/>
    <mergeCell ref="E73:E74"/>
    <mergeCell ref="E75:E76"/>
    <mergeCell ref="E77:E78"/>
    <mergeCell ref="H73:H74"/>
    <mergeCell ref="K83:K84"/>
    <mergeCell ref="L83:L84"/>
    <mergeCell ref="E3:E4"/>
    <mergeCell ref="E5:E6"/>
    <mergeCell ref="K81:K82"/>
    <mergeCell ref="L81:L82"/>
    <mergeCell ref="A83:A84"/>
    <mergeCell ref="B83:B84"/>
    <mergeCell ref="D83:D84"/>
    <mergeCell ref="F83:F84"/>
    <mergeCell ref="G83:G84"/>
    <mergeCell ref="A81:A82"/>
    <mergeCell ref="B81:B82"/>
    <mergeCell ref="D81:D82"/>
    <mergeCell ref="F81:F82"/>
    <mergeCell ref="G81:G82"/>
    <mergeCell ref="L77:L78"/>
    <mergeCell ref="A79:A80"/>
    <mergeCell ref="B79:B80"/>
    <mergeCell ref="D79:D80"/>
    <mergeCell ref="F79:F80"/>
    <mergeCell ref="G79:G80"/>
    <mergeCell ref="K79:K80"/>
    <mergeCell ref="L79:L80"/>
    <mergeCell ref="E79:E80"/>
    <mergeCell ref="E81:E82"/>
    <mergeCell ref="E83:E84"/>
    <mergeCell ref="L3:L4"/>
    <mergeCell ref="N3:N4"/>
    <mergeCell ref="M3:M4"/>
    <mergeCell ref="H3:H4"/>
    <mergeCell ref="I3:I4"/>
    <mergeCell ref="H5:H6"/>
    <mergeCell ref="I5:I6"/>
    <mergeCell ref="H7:H8"/>
    <mergeCell ref="I7:I8"/>
    <mergeCell ref="H9:H10"/>
    <mergeCell ref="I9:I10"/>
    <mergeCell ref="H11:H12"/>
    <mergeCell ref="I11:I12"/>
    <mergeCell ref="H13:H14"/>
    <mergeCell ref="I13:I14"/>
    <mergeCell ref="H15:H16"/>
    <mergeCell ref="I15:I16"/>
    <mergeCell ref="H17:H18"/>
    <mergeCell ref="I17:I18"/>
    <mergeCell ref="H19:H20"/>
    <mergeCell ref="I19:I20"/>
    <mergeCell ref="I31:I32"/>
    <mergeCell ref="H33:H34"/>
    <mergeCell ref="I33:I34"/>
    <mergeCell ref="H35:H36"/>
    <mergeCell ref="I35:I36"/>
    <mergeCell ref="H37:H38"/>
    <mergeCell ref="I37:I38"/>
    <mergeCell ref="H39:H40"/>
    <mergeCell ref="I39:I40"/>
    <mergeCell ref="I47:I48"/>
    <mergeCell ref="H49:H50"/>
    <mergeCell ref="I49:I50"/>
    <mergeCell ref="H51:H52"/>
    <mergeCell ref="I51:I52"/>
    <mergeCell ref="H53:H54"/>
    <mergeCell ref="I53:I54"/>
    <mergeCell ref="H55:H56"/>
    <mergeCell ref="I55:I56"/>
    <mergeCell ref="I63:I64"/>
    <mergeCell ref="H65:H66"/>
    <mergeCell ref="I65:I66"/>
    <mergeCell ref="H67:H68"/>
    <mergeCell ref="I67:I68"/>
    <mergeCell ref="H69:H70"/>
    <mergeCell ref="I69:I70"/>
    <mergeCell ref="H71:H72"/>
    <mergeCell ref="I71:I72"/>
    <mergeCell ref="H83:H84"/>
    <mergeCell ref="I83:I84"/>
    <mergeCell ref="I73:I74"/>
    <mergeCell ref="H75:H76"/>
    <mergeCell ref="I75:I76"/>
    <mergeCell ref="H77:H78"/>
    <mergeCell ref="I77:I78"/>
    <mergeCell ref="H79:H80"/>
    <mergeCell ref="I79:I80"/>
    <mergeCell ref="H81:H82"/>
    <mergeCell ref="I81:I82"/>
  </mergeCells>
  <phoneticPr fontId="1"/>
  <dataValidations count="4">
    <dataValidation type="list" allowBlank="1" showInputMessage="1" showErrorMessage="1" sqref="F1:J1 F3:G3 F85:J1048576" xr:uid="{04552A96-E8DA-C34A-989E-588EE27A10C3}">
      <formula1>$R$13</formula1>
    </dataValidation>
    <dataValidation type="list" allowBlank="1" showInputMessage="1" showErrorMessage="1" sqref="F81:G81 F79:G79 F77:G77 F75:G75 F73:G73 F71:G71 F69:G69 F67:G67 F65:G65 F63:G63 F61:G61 F59:G59 F57:G57 F15:G15 F7:G7 F27:G27 F29:G29 F9:G9 F11:G11 F17:G17 F19:G19 F21:G21 F23:G23 F25:G25 F83:G83 F13:G13 F5:G5 F31:G31 F33:G33 F35:G35 F37:G37 F39:G39 F41:G41 F43:G43 F45:G45 F47:G47 F49:G49 F51:G51 F53:G53 F55:G55" xr:uid="{95BB7E87-952C-8440-9324-4DB4E212EAE4}">
      <formula1>$Y$5</formula1>
    </dataValidation>
    <dataValidation type="list" allowBlank="1" showInputMessage="1" showErrorMessage="1" sqref="E5:E84" xr:uid="{A882D9FB-996A-8F46-A14B-2FCF12A70A87}">
      <formula1>$Z$5:$Z$6</formula1>
    </dataValidation>
    <dataValidation type="list" allowBlank="1" showInputMessage="1" showErrorMessage="1" sqref="B5:B84" xr:uid="{142876F8-64B1-D44A-935F-F2C90D23F6E6}">
      <formula1>$R$5:$R$17</formula1>
    </dataValidation>
  </dataValidations>
  <pageMargins left="0.7" right="0.7" top="0.75" bottom="0.75" header="0.3" footer="0.3"/>
  <pageSetup paperSize="9" scale="45" orientation="portrait" horizontalDpi="0" verticalDpi="0" r:id="rId1"/>
  <rowBreaks count="1" manualBreakCount="1">
    <brk id="64" max="9"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89"/>
  <sheetViews>
    <sheetView zoomScaleNormal="100" zoomScaleSheetLayoutView="115" workbookViewId="0">
      <selection activeCell="C6" sqref="C6"/>
    </sheetView>
  </sheetViews>
  <sheetFormatPr defaultColWidth="9" defaultRowHeight="18.75" customHeight="1"/>
  <cols>
    <col min="1" max="1" width="2.33203125" style="49" customWidth="1"/>
    <col min="2" max="2" width="4.77734375" style="49" bestFit="1" customWidth="1"/>
    <col min="3" max="3" width="25" style="48" customWidth="1"/>
    <col min="4" max="4" width="12.33203125" style="20" customWidth="1"/>
    <col min="5" max="5" width="5" style="48" customWidth="1"/>
    <col min="6" max="6" width="2.33203125" style="49" customWidth="1"/>
    <col min="7" max="7" width="4.77734375" style="49" bestFit="1" customWidth="1"/>
    <col min="8" max="8" width="25" style="48" customWidth="1"/>
    <col min="9" max="9" width="12.33203125" style="20" customWidth="1"/>
    <col min="10" max="16384" width="9" style="48"/>
  </cols>
  <sheetData>
    <row r="1" spans="1:9" ht="18.75" customHeight="1">
      <c r="A1" s="146" t="str">
        <f>初期入力表!A1</f>
        <v>第58回 和道流空手道連盟北海道大会</v>
      </c>
      <c r="B1" s="146"/>
      <c r="C1" s="146"/>
      <c r="D1" s="146"/>
      <c r="E1" s="146"/>
      <c r="F1" s="146"/>
      <c r="G1" s="146"/>
      <c r="H1" s="146"/>
      <c r="I1" s="146"/>
    </row>
    <row r="2" spans="1:9" ht="18.75" customHeight="1">
      <c r="A2" s="141" t="s">
        <v>25</v>
      </c>
      <c r="B2" s="141"/>
      <c r="C2" s="141"/>
      <c r="D2" s="141"/>
      <c r="E2" s="141"/>
      <c r="F2" s="141"/>
      <c r="G2" s="141"/>
      <c r="H2" s="141"/>
      <c r="I2" s="141"/>
    </row>
    <row r="3" spans="1:9" ht="18.75" customHeight="1">
      <c r="C3" s="21"/>
      <c r="D3" s="21"/>
      <c r="E3" s="21"/>
      <c r="H3" s="21"/>
      <c r="I3" s="21"/>
    </row>
    <row r="4" spans="1:9" ht="18.75" customHeight="1">
      <c r="A4" s="137" t="s">
        <v>3</v>
      </c>
      <c r="B4" s="147"/>
      <c r="C4" s="147"/>
      <c r="D4" s="148"/>
      <c r="E4" s="21"/>
      <c r="F4" s="137" t="s">
        <v>3</v>
      </c>
      <c r="G4" s="138"/>
      <c r="H4" s="138"/>
      <c r="I4" s="139"/>
    </row>
    <row r="5" spans="1:9" ht="18.75" customHeight="1">
      <c r="A5" s="149"/>
      <c r="B5" s="150"/>
      <c r="C5" s="150"/>
      <c r="D5" s="151"/>
      <c r="E5" s="21"/>
      <c r="F5" s="140"/>
      <c r="G5" s="141"/>
      <c r="H5" s="141"/>
      <c r="I5" s="142"/>
    </row>
    <row r="6" spans="1:9" ht="18.75" customHeight="1">
      <c r="A6" s="131">
        <v>1</v>
      </c>
      <c r="B6" s="50" t="s">
        <v>0</v>
      </c>
      <c r="C6" s="3"/>
      <c r="D6" s="132" t="str">
        <f>IF(ISBLANK(C7),"",IF(ISBLANK(初期入力表!B7),"",初期入力表!B7))</f>
        <v/>
      </c>
      <c r="E6" s="21"/>
      <c r="F6" s="131">
        <v>1</v>
      </c>
      <c r="G6" s="50" t="s">
        <v>0</v>
      </c>
      <c r="H6" s="3"/>
      <c r="I6" s="132" t="str">
        <f>IF(ISBLANK(H7),"",IF(ISBLANK(初期入力表!B7),"",初期入力表!B7))</f>
        <v/>
      </c>
    </row>
    <row r="7" spans="1:9" ht="18.75" customHeight="1">
      <c r="A7" s="131"/>
      <c r="B7" s="50" t="s">
        <v>8</v>
      </c>
      <c r="C7" s="4"/>
      <c r="D7" s="133"/>
      <c r="E7" s="21"/>
      <c r="F7" s="131"/>
      <c r="G7" s="50" t="s">
        <v>8</v>
      </c>
      <c r="H7" s="4"/>
      <c r="I7" s="133"/>
    </row>
    <row r="8" spans="1:9" ht="18.75" customHeight="1">
      <c r="A8" s="131">
        <v>2</v>
      </c>
      <c r="B8" s="50" t="s">
        <v>0</v>
      </c>
      <c r="C8" s="3"/>
      <c r="D8" s="133"/>
      <c r="E8" s="21"/>
      <c r="F8" s="131">
        <v>2</v>
      </c>
      <c r="G8" s="50" t="s">
        <v>0</v>
      </c>
      <c r="H8" s="3"/>
      <c r="I8" s="133"/>
    </row>
    <row r="9" spans="1:9" ht="18.75" customHeight="1">
      <c r="A9" s="131"/>
      <c r="B9" s="50" t="s">
        <v>8</v>
      </c>
      <c r="C9" s="4"/>
      <c r="D9" s="133"/>
      <c r="E9" s="21"/>
      <c r="F9" s="131"/>
      <c r="G9" s="50" t="s">
        <v>8</v>
      </c>
      <c r="H9" s="4"/>
      <c r="I9" s="133"/>
    </row>
    <row r="10" spans="1:9" ht="18.75" customHeight="1">
      <c r="A10" s="131">
        <v>3</v>
      </c>
      <c r="B10" s="50" t="s">
        <v>0</v>
      </c>
      <c r="C10" s="3"/>
      <c r="D10" s="133"/>
      <c r="E10" s="21"/>
      <c r="F10" s="131">
        <v>3</v>
      </c>
      <c r="G10" s="50" t="s">
        <v>0</v>
      </c>
      <c r="H10" s="3"/>
      <c r="I10" s="133"/>
    </row>
    <row r="11" spans="1:9" ht="18.75" customHeight="1">
      <c r="A11" s="131"/>
      <c r="B11" s="50" t="s">
        <v>8</v>
      </c>
      <c r="C11" s="4"/>
      <c r="D11" s="133"/>
      <c r="E11" s="21"/>
      <c r="F11" s="131"/>
      <c r="G11" s="50" t="s">
        <v>8</v>
      </c>
      <c r="H11" s="4"/>
      <c r="I11" s="133"/>
    </row>
    <row r="12" spans="1:9" ht="18.75" customHeight="1">
      <c r="A12" s="131">
        <v>4</v>
      </c>
      <c r="B12" s="50" t="s">
        <v>0</v>
      </c>
      <c r="C12" s="3"/>
      <c r="D12" s="133"/>
      <c r="E12" s="21"/>
      <c r="F12" s="131">
        <v>4</v>
      </c>
      <c r="G12" s="50" t="s">
        <v>0</v>
      </c>
      <c r="H12" s="3"/>
      <c r="I12" s="133"/>
    </row>
    <row r="13" spans="1:9" ht="18.75" customHeight="1">
      <c r="A13" s="131"/>
      <c r="B13" s="50" t="s">
        <v>8</v>
      </c>
      <c r="C13" s="4"/>
      <c r="D13" s="134"/>
      <c r="E13" s="21"/>
      <c r="F13" s="131"/>
      <c r="G13" s="50" t="s">
        <v>8</v>
      </c>
      <c r="H13" s="4"/>
      <c r="I13" s="134"/>
    </row>
    <row r="14" spans="1:9" ht="18.75" customHeight="1">
      <c r="A14" s="51"/>
      <c r="B14" s="51"/>
      <c r="C14" s="21"/>
      <c r="D14" s="52"/>
      <c r="E14" s="21"/>
      <c r="F14" s="51"/>
      <c r="G14" s="51"/>
      <c r="H14" s="21"/>
      <c r="I14" s="52"/>
    </row>
    <row r="15" spans="1:9" ht="18.75" customHeight="1">
      <c r="A15" s="137" t="s">
        <v>4</v>
      </c>
      <c r="B15" s="138"/>
      <c r="C15" s="138"/>
      <c r="D15" s="139"/>
      <c r="E15" s="21"/>
      <c r="F15" s="137" t="s">
        <v>4</v>
      </c>
      <c r="G15" s="138"/>
      <c r="H15" s="138"/>
      <c r="I15" s="139"/>
    </row>
    <row r="16" spans="1:9" ht="18.75" customHeight="1">
      <c r="A16" s="140"/>
      <c r="B16" s="141"/>
      <c r="C16" s="141"/>
      <c r="D16" s="142"/>
      <c r="E16" s="21"/>
      <c r="F16" s="143"/>
      <c r="G16" s="144"/>
      <c r="H16" s="144"/>
      <c r="I16" s="145"/>
    </row>
    <row r="17" spans="1:9" ht="18.75" customHeight="1">
      <c r="A17" s="131">
        <v>1</v>
      </c>
      <c r="B17" s="50" t="s">
        <v>0</v>
      </c>
      <c r="C17" s="3"/>
      <c r="D17" s="132" t="str">
        <f>IF(ISBLANK(C18),"",IF(ISBLANK(初期入力表!B7),"",初期入力表!B7))</f>
        <v/>
      </c>
      <c r="E17" s="21"/>
      <c r="F17" s="131">
        <v>1</v>
      </c>
      <c r="G17" s="50" t="s">
        <v>0</v>
      </c>
      <c r="H17" s="3"/>
      <c r="I17" s="132" t="str">
        <f>IF(ISBLANK(H18),"",IF(ISBLANK(初期入力表!B7),"",初期入力表!B7))</f>
        <v/>
      </c>
    </row>
    <row r="18" spans="1:9" ht="18.75" customHeight="1">
      <c r="A18" s="131"/>
      <c r="B18" s="50" t="s">
        <v>8</v>
      </c>
      <c r="C18" s="4"/>
      <c r="D18" s="133"/>
      <c r="E18" s="21"/>
      <c r="F18" s="131"/>
      <c r="G18" s="50" t="s">
        <v>8</v>
      </c>
      <c r="H18" s="4"/>
      <c r="I18" s="133"/>
    </row>
    <row r="19" spans="1:9" ht="18.75" customHeight="1">
      <c r="A19" s="131">
        <v>2</v>
      </c>
      <c r="B19" s="50" t="s">
        <v>0</v>
      </c>
      <c r="C19" s="3"/>
      <c r="D19" s="133"/>
      <c r="E19" s="21"/>
      <c r="F19" s="131">
        <v>2</v>
      </c>
      <c r="G19" s="50" t="s">
        <v>0</v>
      </c>
      <c r="H19" s="3"/>
      <c r="I19" s="133"/>
    </row>
    <row r="20" spans="1:9" ht="18.75" customHeight="1">
      <c r="A20" s="131"/>
      <c r="B20" s="50" t="s">
        <v>8</v>
      </c>
      <c r="C20" s="4"/>
      <c r="D20" s="133"/>
      <c r="E20" s="21"/>
      <c r="F20" s="131"/>
      <c r="G20" s="50" t="s">
        <v>8</v>
      </c>
      <c r="H20" s="4"/>
      <c r="I20" s="133"/>
    </row>
    <row r="21" spans="1:9" ht="18.75" customHeight="1">
      <c r="A21" s="131">
        <v>3</v>
      </c>
      <c r="B21" s="50" t="s">
        <v>0</v>
      </c>
      <c r="C21" s="3"/>
      <c r="D21" s="133"/>
      <c r="E21" s="21"/>
      <c r="F21" s="131">
        <v>3</v>
      </c>
      <c r="G21" s="50" t="s">
        <v>0</v>
      </c>
      <c r="H21" s="3"/>
      <c r="I21" s="133"/>
    </row>
    <row r="22" spans="1:9" ht="18.75" customHeight="1">
      <c r="A22" s="131"/>
      <c r="B22" s="50" t="s">
        <v>8</v>
      </c>
      <c r="C22" s="4"/>
      <c r="D22" s="133"/>
      <c r="E22" s="21"/>
      <c r="F22" s="131"/>
      <c r="G22" s="50" t="s">
        <v>8</v>
      </c>
      <c r="H22" s="4"/>
      <c r="I22" s="133"/>
    </row>
    <row r="23" spans="1:9" ht="18.75" customHeight="1">
      <c r="A23" s="131">
        <v>4</v>
      </c>
      <c r="B23" s="50" t="s">
        <v>0</v>
      </c>
      <c r="C23" s="3"/>
      <c r="D23" s="133"/>
      <c r="E23" s="21"/>
      <c r="F23" s="131">
        <v>4</v>
      </c>
      <c r="G23" s="50" t="s">
        <v>0</v>
      </c>
      <c r="H23" s="3"/>
      <c r="I23" s="133"/>
    </row>
    <row r="24" spans="1:9" ht="18.75" customHeight="1">
      <c r="A24" s="131"/>
      <c r="B24" s="50" t="s">
        <v>8</v>
      </c>
      <c r="C24" s="4"/>
      <c r="D24" s="134"/>
      <c r="E24" s="21"/>
      <c r="F24" s="131"/>
      <c r="G24" s="50" t="s">
        <v>8</v>
      </c>
      <c r="H24" s="4"/>
      <c r="I24" s="134"/>
    </row>
    <row r="25" spans="1:9" ht="18.75" customHeight="1">
      <c r="A25" s="51"/>
      <c r="B25" s="51"/>
      <c r="C25" s="21"/>
      <c r="D25" s="52"/>
      <c r="E25" s="21"/>
      <c r="F25" s="51"/>
      <c r="G25" s="51"/>
      <c r="H25" s="21"/>
      <c r="I25" s="52"/>
    </row>
    <row r="26" spans="1:9" ht="18.75" customHeight="1">
      <c r="A26" s="137" t="s">
        <v>5</v>
      </c>
      <c r="B26" s="138"/>
      <c r="C26" s="138"/>
      <c r="D26" s="139"/>
      <c r="E26" s="21"/>
      <c r="F26" s="137" t="s">
        <v>37</v>
      </c>
      <c r="G26" s="138"/>
      <c r="H26" s="138"/>
      <c r="I26" s="139"/>
    </row>
    <row r="27" spans="1:9" ht="18.75" customHeight="1">
      <c r="A27" s="140"/>
      <c r="B27" s="141"/>
      <c r="C27" s="141"/>
      <c r="D27" s="142"/>
      <c r="E27" s="21"/>
      <c r="F27" s="140"/>
      <c r="G27" s="141"/>
      <c r="H27" s="141"/>
      <c r="I27" s="142"/>
    </row>
    <row r="28" spans="1:9" ht="18.75" customHeight="1">
      <c r="A28" s="131">
        <v>1</v>
      </c>
      <c r="B28" s="50" t="s">
        <v>0</v>
      </c>
      <c r="C28" s="3"/>
      <c r="D28" s="132" t="str">
        <f>IF(ISBLANK(C29),"",IF(ISBLANK(初期入力表!B7),"",初期入力表!B7))</f>
        <v/>
      </c>
      <c r="E28" s="21"/>
      <c r="F28" s="131">
        <v>1</v>
      </c>
      <c r="G28" s="50" t="s">
        <v>0</v>
      </c>
      <c r="H28" s="3"/>
      <c r="I28" s="132" t="str">
        <f>IF(ISBLANK(H29),"",IF(ISBLANK(初期入力表!B7),"",初期入力表!B7))</f>
        <v/>
      </c>
    </row>
    <row r="29" spans="1:9" ht="18.75" customHeight="1">
      <c r="A29" s="131"/>
      <c r="B29" s="50" t="s">
        <v>8</v>
      </c>
      <c r="C29" s="4"/>
      <c r="D29" s="133"/>
      <c r="E29" s="21"/>
      <c r="F29" s="131"/>
      <c r="G29" s="50" t="s">
        <v>8</v>
      </c>
      <c r="H29" s="4"/>
      <c r="I29" s="133"/>
    </row>
    <row r="30" spans="1:9" ht="18.75" customHeight="1">
      <c r="A30" s="131">
        <v>2</v>
      </c>
      <c r="B30" s="50" t="s">
        <v>0</v>
      </c>
      <c r="C30" s="3"/>
      <c r="D30" s="133"/>
      <c r="E30" s="21"/>
      <c r="F30" s="131">
        <v>2</v>
      </c>
      <c r="G30" s="50" t="s">
        <v>0</v>
      </c>
      <c r="H30" s="3"/>
      <c r="I30" s="133"/>
    </row>
    <row r="31" spans="1:9" ht="18.75" customHeight="1">
      <c r="A31" s="131"/>
      <c r="B31" s="50" t="s">
        <v>8</v>
      </c>
      <c r="C31" s="4"/>
      <c r="D31" s="133"/>
      <c r="E31" s="21"/>
      <c r="F31" s="131"/>
      <c r="G31" s="50" t="s">
        <v>8</v>
      </c>
      <c r="H31" s="4"/>
      <c r="I31" s="133"/>
    </row>
    <row r="32" spans="1:9" ht="18.75" customHeight="1">
      <c r="A32" s="131">
        <v>3</v>
      </c>
      <c r="B32" s="50" t="s">
        <v>0</v>
      </c>
      <c r="C32" s="3"/>
      <c r="D32" s="133"/>
      <c r="E32" s="21"/>
      <c r="F32" s="131">
        <v>3</v>
      </c>
      <c r="G32" s="50" t="s">
        <v>0</v>
      </c>
      <c r="H32" s="3"/>
      <c r="I32" s="133"/>
    </row>
    <row r="33" spans="1:9" ht="18.75" customHeight="1">
      <c r="A33" s="131"/>
      <c r="B33" s="50" t="s">
        <v>8</v>
      </c>
      <c r="C33" s="4"/>
      <c r="D33" s="133"/>
      <c r="E33" s="21"/>
      <c r="F33" s="131"/>
      <c r="G33" s="50" t="s">
        <v>8</v>
      </c>
      <c r="H33" s="4"/>
      <c r="I33" s="133"/>
    </row>
    <row r="34" spans="1:9" ht="18.75" customHeight="1">
      <c r="A34" s="131">
        <v>4</v>
      </c>
      <c r="B34" s="50" t="s">
        <v>0</v>
      </c>
      <c r="C34" s="3"/>
      <c r="D34" s="133"/>
      <c r="E34" s="21"/>
      <c r="F34" s="131">
        <v>4</v>
      </c>
      <c r="G34" s="50" t="s">
        <v>0</v>
      </c>
      <c r="H34" s="3"/>
      <c r="I34" s="133"/>
    </row>
    <row r="35" spans="1:9" ht="18.75" customHeight="1">
      <c r="A35" s="131"/>
      <c r="B35" s="50" t="s">
        <v>8</v>
      </c>
      <c r="C35" s="4"/>
      <c r="D35" s="134"/>
      <c r="E35" s="21"/>
      <c r="F35" s="131"/>
      <c r="G35" s="50" t="s">
        <v>8</v>
      </c>
      <c r="H35" s="4"/>
      <c r="I35" s="134"/>
    </row>
    <row r="36" spans="1:9" ht="18.75" customHeight="1">
      <c r="A36" s="51"/>
      <c r="B36" s="51"/>
      <c r="C36" s="53"/>
      <c r="D36" s="53"/>
      <c r="E36" s="21"/>
      <c r="F36" s="51"/>
      <c r="G36" s="51"/>
      <c r="H36" s="53"/>
      <c r="I36" s="53"/>
    </row>
    <row r="37" spans="1:9" ht="18.75" customHeight="1">
      <c r="A37" s="137" t="s">
        <v>6</v>
      </c>
      <c r="B37" s="138"/>
      <c r="C37" s="138"/>
      <c r="D37" s="139"/>
      <c r="E37" s="21"/>
      <c r="F37" s="137" t="s">
        <v>6</v>
      </c>
      <c r="G37" s="138"/>
      <c r="H37" s="138"/>
      <c r="I37" s="139"/>
    </row>
    <row r="38" spans="1:9" ht="18.75" customHeight="1">
      <c r="A38" s="140"/>
      <c r="B38" s="141"/>
      <c r="C38" s="141"/>
      <c r="D38" s="142"/>
      <c r="E38" s="21"/>
      <c r="F38" s="140"/>
      <c r="G38" s="141"/>
      <c r="H38" s="141"/>
      <c r="I38" s="142"/>
    </row>
    <row r="39" spans="1:9" ht="18.75" customHeight="1">
      <c r="A39" s="131">
        <v>1</v>
      </c>
      <c r="B39" s="50" t="s">
        <v>0</v>
      </c>
      <c r="C39" s="3"/>
      <c r="D39" s="132" t="str">
        <f>IF(ISBLANK(C40),"",IF(ISBLANK(初期入力表!B7),"",初期入力表!B7))</f>
        <v/>
      </c>
      <c r="E39" s="21"/>
      <c r="F39" s="131">
        <v>1</v>
      </c>
      <c r="G39" s="50" t="s">
        <v>0</v>
      </c>
      <c r="H39" s="3"/>
      <c r="I39" s="132" t="str">
        <f>IF(ISBLANK(H40),"",IF(ISBLANK(初期入力表!B7),"",初期入力表!B7))</f>
        <v/>
      </c>
    </row>
    <row r="40" spans="1:9" ht="18.75" customHeight="1">
      <c r="A40" s="131"/>
      <c r="B40" s="50" t="s">
        <v>8</v>
      </c>
      <c r="C40" s="4"/>
      <c r="D40" s="133"/>
      <c r="E40" s="21"/>
      <c r="F40" s="131"/>
      <c r="G40" s="50" t="s">
        <v>8</v>
      </c>
      <c r="H40" s="4"/>
      <c r="I40" s="133"/>
    </row>
    <row r="41" spans="1:9" ht="18.75" customHeight="1">
      <c r="A41" s="131">
        <v>2</v>
      </c>
      <c r="B41" s="50" t="s">
        <v>0</v>
      </c>
      <c r="C41" s="3"/>
      <c r="D41" s="133"/>
      <c r="E41" s="21"/>
      <c r="F41" s="131">
        <v>2</v>
      </c>
      <c r="G41" s="50" t="s">
        <v>0</v>
      </c>
      <c r="H41" s="3"/>
      <c r="I41" s="133"/>
    </row>
    <row r="42" spans="1:9" ht="18.75" customHeight="1">
      <c r="A42" s="131"/>
      <c r="B42" s="50" t="s">
        <v>8</v>
      </c>
      <c r="C42" s="4"/>
      <c r="D42" s="133"/>
      <c r="E42" s="21"/>
      <c r="F42" s="131"/>
      <c r="G42" s="50" t="s">
        <v>8</v>
      </c>
      <c r="H42" s="4"/>
      <c r="I42" s="133"/>
    </row>
    <row r="43" spans="1:9" ht="18.75" customHeight="1">
      <c r="A43" s="131">
        <v>3</v>
      </c>
      <c r="B43" s="50" t="s">
        <v>0</v>
      </c>
      <c r="C43" s="3"/>
      <c r="D43" s="133"/>
      <c r="E43" s="21"/>
      <c r="F43" s="131">
        <v>3</v>
      </c>
      <c r="G43" s="50" t="s">
        <v>0</v>
      </c>
      <c r="H43" s="3"/>
      <c r="I43" s="133"/>
    </row>
    <row r="44" spans="1:9" ht="18.75" customHeight="1">
      <c r="A44" s="131"/>
      <c r="B44" s="50" t="s">
        <v>8</v>
      </c>
      <c r="C44" s="4"/>
      <c r="D44" s="133"/>
      <c r="E44" s="21"/>
      <c r="F44" s="131"/>
      <c r="G44" s="50" t="s">
        <v>8</v>
      </c>
      <c r="H44" s="4"/>
      <c r="I44" s="133"/>
    </row>
    <row r="45" spans="1:9" ht="18.75" customHeight="1">
      <c r="A45" s="131">
        <v>4</v>
      </c>
      <c r="B45" s="50" t="s">
        <v>0</v>
      </c>
      <c r="C45" s="3"/>
      <c r="D45" s="133"/>
      <c r="E45" s="21"/>
      <c r="F45" s="131">
        <v>4</v>
      </c>
      <c r="G45" s="50" t="s">
        <v>0</v>
      </c>
      <c r="H45" s="3"/>
      <c r="I45" s="133"/>
    </row>
    <row r="46" spans="1:9" ht="18.75" customHeight="1">
      <c r="A46" s="131"/>
      <c r="B46" s="50" t="s">
        <v>8</v>
      </c>
      <c r="C46" s="4"/>
      <c r="D46" s="134"/>
      <c r="E46" s="21"/>
      <c r="F46" s="131"/>
      <c r="G46" s="50" t="s">
        <v>8</v>
      </c>
      <c r="H46" s="4"/>
      <c r="I46" s="134"/>
    </row>
    <row r="47" spans="1:9" ht="18.75" customHeight="1">
      <c r="A47" s="51"/>
      <c r="B47" s="51"/>
      <c r="C47" s="53"/>
      <c r="D47" s="52"/>
      <c r="E47" s="21"/>
      <c r="F47" s="51"/>
      <c r="G47" s="51"/>
      <c r="H47" s="53"/>
      <c r="I47" s="52"/>
    </row>
    <row r="48" spans="1:9" ht="18.75" customHeight="1">
      <c r="A48" s="136" t="str">
        <f>初期入力表!A1</f>
        <v>第58回 和道流空手道連盟北海道大会</v>
      </c>
      <c r="B48" s="136"/>
      <c r="C48" s="136"/>
      <c r="D48" s="136"/>
      <c r="E48" s="136"/>
      <c r="F48" s="136"/>
      <c r="G48" s="136"/>
      <c r="H48" s="136"/>
      <c r="I48" s="136"/>
    </row>
    <row r="49" spans="1:9" ht="18.75" customHeight="1">
      <c r="A49" s="135" t="s">
        <v>25</v>
      </c>
      <c r="B49" s="135"/>
      <c r="C49" s="135"/>
      <c r="D49" s="135"/>
      <c r="E49" s="135"/>
      <c r="F49" s="135"/>
      <c r="G49" s="135"/>
      <c r="H49" s="135"/>
      <c r="I49" s="135"/>
    </row>
    <row r="50" spans="1:9" ht="18.75" customHeight="1">
      <c r="A50" s="51"/>
      <c r="B50" s="51"/>
      <c r="C50" s="53"/>
      <c r="D50" s="53"/>
      <c r="E50" s="21"/>
      <c r="F50" s="51"/>
      <c r="G50" s="51"/>
      <c r="H50" s="53"/>
      <c r="I50" s="53"/>
    </row>
    <row r="51" spans="1:9" ht="18.75" customHeight="1">
      <c r="A51" s="137" t="s">
        <v>7</v>
      </c>
      <c r="B51" s="138"/>
      <c r="C51" s="138"/>
      <c r="D51" s="139"/>
      <c r="E51" s="21"/>
      <c r="F51" s="137" t="s">
        <v>7</v>
      </c>
      <c r="G51" s="138"/>
      <c r="H51" s="138"/>
      <c r="I51" s="139"/>
    </row>
    <row r="52" spans="1:9" ht="18.75" customHeight="1">
      <c r="A52" s="140"/>
      <c r="B52" s="141"/>
      <c r="C52" s="141"/>
      <c r="D52" s="142"/>
      <c r="E52" s="21"/>
      <c r="F52" s="140"/>
      <c r="G52" s="141"/>
      <c r="H52" s="141"/>
      <c r="I52" s="142"/>
    </row>
    <row r="53" spans="1:9" ht="18.75" customHeight="1">
      <c r="A53" s="131">
        <v>1</v>
      </c>
      <c r="B53" s="50" t="s">
        <v>0</v>
      </c>
      <c r="C53" s="3"/>
      <c r="D53" s="132" t="str">
        <f>IF(ISBLANK(C54),"",IF(ISBLANK(初期入力表!B7),"",初期入力表!B7))</f>
        <v/>
      </c>
      <c r="E53" s="21"/>
      <c r="F53" s="131">
        <v>1</v>
      </c>
      <c r="G53" s="50" t="s">
        <v>0</v>
      </c>
      <c r="H53" s="3"/>
      <c r="I53" s="132" t="str">
        <f>IF(ISBLANK(H54),"",IF(ISBLANK(初期入力表!B7),"",初期入力表!B7))</f>
        <v/>
      </c>
    </row>
    <row r="54" spans="1:9" ht="18.75" customHeight="1">
      <c r="A54" s="131"/>
      <c r="B54" s="50" t="s">
        <v>8</v>
      </c>
      <c r="C54" s="4"/>
      <c r="D54" s="133"/>
      <c r="E54" s="21"/>
      <c r="F54" s="131"/>
      <c r="G54" s="50" t="s">
        <v>8</v>
      </c>
      <c r="H54" s="4"/>
      <c r="I54" s="133"/>
    </row>
    <row r="55" spans="1:9" ht="18.75" customHeight="1">
      <c r="A55" s="131">
        <v>2</v>
      </c>
      <c r="B55" s="50" t="s">
        <v>0</v>
      </c>
      <c r="C55" s="3"/>
      <c r="D55" s="133"/>
      <c r="E55" s="21"/>
      <c r="F55" s="131">
        <v>2</v>
      </c>
      <c r="G55" s="50" t="s">
        <v>0</v>
      </c>
      <c r="H55" s="3"/>
      <c r="I55" s="133"/>
    </row>
    <row r="56" spans="1:9" ht="18.75" customHeight="1">
      <c r="A56" s="131"/>
      <c r="B56" s="50" t="s">
        <v>8</v>
      </c>
      <c r="C56" s="4"/>
      <c r="D56" s="133"/>
      <c r="E56" s="21"/>
      <c r="F56" s="131"/>
      <c r="G56" s="50" t="s">
        <v>8</v>
      </c>
      <c r="H56" s="4"/>
      <c r="I56" s="133"/>
    </row>
    <row r="57" spans="1:9" ht="18.75" customHeight="1">
      <c r="A57" s="131">
        <v>3</v>
      </c>
      <c r="B57" s="50" t="s">
        <v>0</v>
      </c>
      <c r="C57" s="3"/>
      <c r="D57" s="133"/>
      <c r="E57" s="21"/>
      <c r="F57" s="131">
        <v>3</v>
      </c>
      <c r="G57" s="50" t="s">
        <v>0</v>
      </c>
      <c r="H57" s="3"/>
      <c r="I57" s="133"/>
    </row>
    <row r="58" spans="1:9" ht="18.75" customHeight="1">
      <c r="A58" s="131"/>
      <c r="B58" s="50" t="s">
        <v>8</v>
      </c>
      <c r="C58" s="4"/>
      <c r="D58" s="133"/>
      <c r="E58" s="21"/>
      <c r="F58" s="131"/>
      <c r="G58" s="50" t="s">
        <v>8</v>
      </c>
      <c r="H58" s="4"/>
      <c r="I58" s="133"/>
    </row>
    <row r="59" spans="1:9" ht="18.75" customHeight="1">
      <c r="A59" s="131">
        <v>4</v>
      </c>
      <c r="B59" s="50" t="s">
        <v>0</v>
      </c>
      <c r="C59" s="3"/>
      <c r="D59" s="133"/>
      <c r="E59" s="21"/>
      <c r="F59" s="131">
        <v>4</v>
      </c>
      <c r="G59" s="50" t="s">
        <v>0</v>
      </c>
      <c r="H59" s="3"/>
      <c r="I59" s="133"/>
    </row>
    <row r="60" spans="1:9" ht="18.75" customHeight="1">
      <c r="A60" s="131"/>
      <c r="B60" s="50" t="s">
        <v>8</v>
      </c>
      <c r="C60" s="4"/>
      <c r="D60" s="134"/>
      <c r="E60" s="21"/>
      <c r="F60" s="131"/>
      <c r="G60" s="50" t="s">
        <v>8</v>
      </c>
      <c r="H60" s="4"/>
      <c r="I60" s="134"/>
    </row>
    <row r="61" spans="1:9" ht="18.75" customHeight="1">
      <c r="C61" s="21"/>
      <c r="D61" s="21"/>
      <c r="E61" s="21"/>
      <c r="H61" s="21"/>
      <c r="I61" s="21"/>
    </row>
    <row r="62" spans="1:9" ht="18.75" customHeight="1">
      <c r="C62" s="21"/>
      <c r="D62" s="21"/>
      <c r="E62" s="21"/>
      <c r="H62" s="21"/>
      <c r="I62" s="21"/>
    </row>
    <row r="63" spans="1:9" ht="18.75" customHeight="1">
      <c r="C63" s="21"/>
      <c r="D63" s="21"/>
      <c r="E63" s="21"/>
      <c r="H63" s="21"/>
      <c r="I63" s="21"/>
    </row>
    <row r="64" spans="1:9" ht="18.75" customHeight="1">
      <c r="C64" s="21"/>
      <c r="D64" s="21"/>
      <c r="E64" s="21"/>
      <c r="H64" s="21"/>
      <c r="I64" s="21"/>
    </row>
    <row r="65" spans="1:9" ht="18.75" customHeight="1">
      <c r="C65" s="21"/>
      <c r="D65" s="21"/>
      <c r="E65" s="21"/>
      <c r="H65" s="21"/>
      <c r="I65" s="21"/>
    </row>
    <row r="66" spans="1:9" ht="18.75" customHeight="1">
      <c r="C66" s="21"/>
      <c r="D66" s="21"/>
      <c r="E66" s="21"/>
      <c r="H66" s="21"/>
      <c r="I66" s="21"/>
    </row>
    <row r="67" spans="1:9" ht="18.75" customHeight="1">
      <c r="C67" s="21"/>
      <c r="D67" s="21"/>
      <c r="E67" s="21"/>
      <c r="H67" s="21"/>
      <c r="I67" s="21"/>
    </row>
    <row r="68" spans="1:9" ht="18.75" customHeight="1">
      <c r="A68" s="135" t="s">
        <v>42</v>
      </c>
      <c r="B68" s="135"/>
      <c r="C68" s="135"/>
      <c r="D68" s="135"/>
      <c r="E68" s="135"/>
      <c r="F68" s="135"/>
      <c r="G68" s="135"/>
      <c r="H68" s="135"/>
      <c r="I68" s="135"/>
    </row>
    <row r="69" spans="1:9" ht="18.75" customHeight="1">
      <c r="C69" s="21"/>
      <c r="D69" s="21"/>
      <c r="E69" s="21"/>
      <c r="H69" s="21"/>
      <c r="I69" s="21"/>
    </row>
    <row r="70" spans="1:9" ht="18.75" customHeight="1">
      <c r="A70" s="152" t="s">
        <v>236</v>
      </c>
      <c r="B70" s="153"/>
      <c r="C70" s="153"/>
      <c r="D70" s="139" t="s">
        <v>41</v>
      </c>
      <c r="E70" s="21"/>
      <c r="F70" s="152" t="s">
        <v>43</v>
      </c>
      <c r="G70" s="153"/>
      <c r="H70" s="153"/>
      <c r="I70" s="139" t="s">
        <v>41</v>
      </c>
    </row>
    <row r="71" spans="1:9" ht="18.75" customHeight="1">
      <c r="A71" s="154"/>
      <c r="B71" s="155"/>
      <c r="C71" s="155"/>
      <c r="D71" s="145"/>
      <c r="E71" s="21"/>
      <c r="F71" s="154"/>
      <c r="G71" s="155"/>
      <c r="H71" s="155"/>
      <c r="I71" s="145"/>
    </row>
    <row r="72" spans="1:9" ht="18.75" customHeight="1">
      <c r="A72" s="131">
        <v>1</v>
      </c>
      <c r="B72" s="50" t="s">
        <v>0</v>
      </c>
      <c r="C72" s="3"/>
      <c r="D72" s="156"/>
      <c r="E72" s="21"/>
      <c r="F72" s="131">
        <v>1</v>
      </c>
      <c r="G72" s="50" t="s">
        <v>0</v>
      </c>
      <c r="H72" s="3"/>
      <c r="I72" s="156"/>
    </row>
    <row r="73" spans="1:9" ht="18.75" customHeight="1">
      <c r="A73" s="131"/>
      <c r="B73" s="50" t="s">
        <v>8</v>
      </c>
      <c r="C73" s="4"/>
      <c r="D73" s="157"/>
      <c r="E73" s="21"/>
      <c r="F73" s="131"/>
      <c r="G73" s="50" t="s">
        <v>8</v>
      </c>
      <c r="H73" s="4"/>
      <c r="I73" s="157"/>
    </row>
    <row r="74" spans="1:9" ht="18.75" customHeight="1">
      <c r="A74" s="131">
        <v>2</v>
      </c>
      <c r="B74" s="50" t="s">
        <v>0</v>
      </c>
      <c r="C74" s="3"/>
      <c r="D74" s="157"/>
      <c r="E74" s="21"/>
      <c r="F74" s="131">
        <v>2</v>
      </c>
      <c r="G74" s="50" t="s">
        <v>0</v>
      </c>
      <c r="H74" s="3"/>
      <c r="I74" s="157"/>
    </row>
    <row r="75" spans="1:9" ht="18.75" customHeight="1">
      <c r="A75" s="131"/>
      <c r="B75" s="50" t="s">
        <v>8</v>
      </c>
      <c r="C75" s="4"/>
      <c r="D75" s="157"/>
      <c r="E75" s="21"/>
      <c r="F75" s="131"/>
      <c r="G75" s="50" t="s">
        <v>8</v>
      </c>
      <c r="H75" s="4"/>
      <c r="I75" s="157"/>
    </row>
    <row r="76" spans="1:9" ht="18.75" customHeight="1">
      <c r="A76" s="131">
        <v>3</v>
      </c>
      <c r="B76" s="50" t="s">
        <v>0</v>
      </c>
      <c r="C76" s="3"/>
      <c r="D76" s="158" t="s">
        <v>40</v>
      </c>
      <c r="E76" s="21"/>
      <c r="F76" s="131">
        <v>3</v>
      </c>
      <c r="G76" s="50" t="s">
        <v>0</v>
      </c>
      <c r="H76" s="3"/>
      <c r="I76" s="158" t="s">
        <v>40</v>
      </c>
    </row>
    <row r="77" spans="1:9" ht="18.75" customHeight="1">
      <c r="A77" s="131"/>
      <c r="B77" s="50" t="s">
        <v>8</v>
      </c>
      <c r="C77" s="4"/>
      <c r="D77" s="158"/>
      <c r="E77" s="21"/>
      <c r="F77" s="131"/>
      <c r="G77" s="50" t="s">
        <v>8</v>
      </c>
      <c r="H77" s="4"/>
      <c r="I77" s="158"/>
    </row>
    <row r="78" spans="1:9" ht="18.75" customHeight="1">
      <c r="A78" s="131">
        <v>4</v>
      </c>
      <c r="B78" s="50" t="s">
        <v>0</v>
      </c>
      <c r="C78" s="3"/>
      <c r="D78" s="158"/>
      <c r="E78" s="21"/>
      <c r="F78" s="131">
        <v>4</v>
      </c>
      <c r="G78" s="50" t="s">
        <v>0</v>
      </c>
      <c r="H78" s="3"/>
      <c r="I78" s="158"/>
    </row>
    <row r="79" spans="1:9" ht="18.75" customHeight="1">
      <c r="A79" s="131"/>
      <c r="B79" s="50" t="s">
        <v>8</v>
      </c>
      <c r="C79" s="4"/>
      <c r="D79" s="159"/>
      <c r="E79" s="21"/>
      <c r="F79" s="131"/>
      <c r="G79" s="50" t="s">
        <v>8</v>
      </c>
      <c r="H79" s="4"/>
      <c r="I79" s="159"/>
    </row>
    <row r="80" spans="1:9" ht="18.75" customHeight="1">
      <c r="C80" s="21"/>
      <c r="D80" s="21"/>
      <c r="E80" s="21"/>
      <c r="H80" s="21"/>
      <c r="I80" s="21"/>
    </row>
    <row r="81" spans="1:9" ht="18.75" customHeight="1">
      <c r="C81" s="21"/>
      <c r="D81" s="21"/>
      <c r="E81" s="21"/>
      <c r="H81" s="21"/>
      <c r="I81" s="21"/>
    </row>
    <row r="82" spans="1:9" ht="18.75" customHeight="1">
      <c r="A82" s="135" t="s">
        <v>56</v>
      </c>
      <c r="B82" s="135"/>
      <c r="C82" s="135"/>
      <c r="D82" s="135"/>
      <c r="E82" s="135"/>
      <c r="F82" s="135"/>
      <c r="G82" s="135"/>
      <c r="H82" s="135"/>
      <c r="I82" s="135"/>
    </row>
    <row r="83" spans="1:9" ht="18.75" customHeight="1">
      <c r="C83" s="21"/>
      <c r="D83" s="21"/>
      <c r="E83" s="21"/>
      <c r="H83" s="21"/>
      <c r="I83" s="21"/>
    </row>
    <row r="84" spans="1:9" ht="18.75" customHeight="1">
      <c r="A84" s="137" t="s">
        <v>57</v>
      </c>
      <c r="B84" s="138"/>
      <c r="C84" s="138"/>
      <c r="D84" s="139"/>
      <c r="E84" s="21"/>
      <c r="F84" s="137" t="s">
        <v>57</v>
      </c>
      <c r="G84" s="138"/>
      <c r="H84" s="138"/>
      <c r="I84" s="139"/>
    </row>
    <row r="85" spans="1:9" ht="18.75" customHeight="1">
      <c r="A85" s="140"/>
      <c r="B85" s="141"/>
      <c r="C85" s="141"/>
      <c r="D85" s="142"/>
      <c r="E85" s="21"/>
      <c r="F85" s="140"/>
      <c r="G85" s="141"/>
      <c r="H85" s="141"/>
      <c r="I85" s="142"/>
    </row>
    <row r="86" spans="1:9" ht="18.75" customHeight="1">
      <c r="A86" s="131">
        <v>1</v>
      </c>
      <c r="B86" s="50" t="s">
        <v>0</v>
      </c>
      <c r="C86" s="3"/>
      <c r="D86" s="156"/>
      <c r="E86" s="21"/>
      <c r="F86" s="131">
        <v>1</v>
      </c>
      <c r="G86" s="50" t="s">
        <v>0</v>
      </c>
      <c r="H86" s="3"/>
      <c r="I86" s="156"/>
    </row>
    <row r="87" spans="1:9" ht="18.75" customHeight="1">
      <c r="A87" s="131"/>
      <c r="B87" s="50" t="s">
        <v>8</v>
      </c>
      <c r="C87" s="4"/>
      <c r="D87" s="157"/>
      <c r="E87" s="21"/>
      <c r="F87" s="131"/>
      <c r="G87" s="50" t="s">
        <v>8</v>
      </c>
      <c r="H87" s="4"/>
      <c r="I87" s="157"/>
    </row>
    <row r="88" spans="1:9" ht="18.75" customHeight="1">
      <c r="A88" s="131">
        <v>2</v>
      </c>
      <c r="B88" s="50" t="s">
        <v>0</v>
      </c>
      <c r="C88" s="3"/>
      <c r="D88" s="157"/>
      <c r="E88" s="21"/>
      <c r="F88" s="131">
        <v>2</v>
      </c>
      <c r="G88" s="50" t="s">
        <v>0</v>
      </c>
      <c r="H88" s="3"/>
      <c r="I88" s="157"/>
    </row>
    <row r="89" spans="1:9" ht="18.75" customHeight="1">
      <c r="A89" s="131"/>
      <c r="B89" s="50" t="s">
        <v>8</v>
      </c>
      <c r="C89" s="4"/>
      <c r="D89" s="160"/>
      <c r="E89" s="21"/>
      <c r="F89" s="131"/>
      <c r="G89" s="50" t="s">
        <v>8</v>
      </c>
      <c r="H89" s="4"/>
      <c r="I89" s="160"/>
    </row>
  </sheetData>
  <sheetProtection algorithmName="SHA-512" hashValue="wysiaRS/C6PF+kYYvaj4eZ2JmuNBZXTawN+MPu/Kus0M3JVvMK3kRbeZH1bUkIbwcGl+D/IQC6SbSJEloZRiVQ==" saltValue="mpv/488ggjl+YUmytLDcpg==" spinCount="100000" sheet="1" objects="1" scenarios="1"/>
  <mergeCells count="92">
    <mergeCell ref="I86:I87"/>
    <mergeCell ref="I88:I89"/>
    <mergeCell ref="A86:A87"/>
    <mergeCell ref="F86:F87"/>
    <mergeCell ref="A88:A89"/>
    <mergeCell ref="F88:F89"/>
    <mergeCell ref="D86:D87"/>
    <mergeCell ref="D88:D89"/>
    <mergeCell ref="A82:I82"/>
    <mergeCell ref="A84:D85"/>
    <mergeCell ref="F84:I85"/>
    <mergeCell ref="A78:A79"/>
    <mergeCell ref="F78:F79"/>
    <mergeCell ref="D76:D79"/>
    <mergeCell ref="D72:D75"/>
    <mergeCell ref="I72:I75"/>
    <mergeCell ref="I76:I79"/>
    <mergeCell ref="A72:A73"/>
    <mergeCell ref="F72:F73"/>
    <mergeCell ref="A74:A75"/>
    <mergeCell ref="F74:F75"/>
    <mergeCell ref="A76:A77"/>
    <mergeCell ref="F76:F77"/>
    <mergeCell ref="I53:I60"/>
    <mergeCell ref="D39:D46"/>
    <mergeCell ref="I39:I46"/>
    <mergeCell ref="A70:C71"/>
    <mergeCell ref="D70:D71"/>
    <mergeCell ref="F70:H71"/>
    <mergeCell ref="I70:I71"/>
    <mergeCell ref="A68:I68"/>
    <mergeCell ref="F43:F44"/>
    <mergeCell ref="A51:D52"/>
    <mergeCell ref="F51:I52"/>
    <mergeCell ref="A45:A46"/>
    <mergeCell ref="F45:F46"/>
    <mergeCell ref="A43:A44"/>
    <mergeCell ref="A59:A60"/>
    <mergeCell ref="A41:A42"/>
    <mergeCell ref="A1:I1"/>
    <mergeCell ref="A2:I2"/>
    <mergeCell ref="A4:D5"/>
    <mergeCell ref="F4:I5"/>
    <mergeCell ref="A10:A11"/>
    <mergeCell ref="A6:A7"/>
    <mergeCell ref="A8:A9"/>
    <mergeCell ref="F6:F7"/>
    <mergeCell ref="F8:F9"/>
    <mergeCell ref="F10:F11"/>
    <mergeCell ref="A12:A13"/>
    <mergeCell ref="A15:D16"/>
    <mergeCell ref="A19:A20"/>
    <mergeCell ref="A17:A18"/>
    <mergeCell ref="D6:D13"/>
    <mergeCell ref="D17:D24"/>
    <mergeCell ref="A21:A22"/>
    <mergeCell ref="A23:A24"/>
    <mergeCell ref="F19:F20"/>
    <mergeCell ref="F12:F13"/>
    <mergeCell ref="F15:I16"/>
    <mergeCell ref="F17:F18"/>
    <mergeCell ref="I6:I13"/>
    <mergeCell ref="I17:I24"/>
    <mergeCell ref="F21:F22"/>
    <mergeCell ref="F23:F24"/>
    <mergeCell ref="A26:D27"/>
    <mergeCell ref="F26:I27"/>
    <mergeCell ref="A28:A29"/>
    <mergeCell ref="A30:A31"/>
    <mergeCell ref="F30:F31"/>
    <mergeCell ref="F28:F29"/>
    <mergeCell ref="D28:D35"/>
    <mergeCell ref="I28:I35"/>
    <mergeCell ref="A32:A33"/>
    <mergeCell ref="F32:F33"/>
    <mergeCell ref="A34:A35"/>
    <mergeCell ref="F34:F35"/>
    <mergeCell ref="A49:I49"/>
    <mergeCell ref="A48:I48"/>
    <mergeCell ref="A37:D38"/>
    <mergeCell ref="F37:I38"/>
    <mergeCell ref="A39:A40"/>
    <mergeCell ref="F39:F40"/>
    <mergeCell ref="F41:F42"/>
    <mergeCell ref="F59:F60"/>
    <mergeCell ref="A53:A54"/>
    <mergeCell ref="F53:F54"/>
    <mergeCell ref="A55:A56"/>
    <mergeCell ref="F55:F56"/>
    <mergeCell ref="A57:A58"/>
    <mergeCell ref="F57:F58"/>
    <mergeCell ref="D53:D60"/>
  </mergeCells>
  <phoneticPr fontId="1"/>
  <pageMargins left="0.59055118110236227" right="0.39370078740157483" top="0.39370078740157483" bottom="0.39370078740157483" header="0.31496062992125984" footer="0.31496062992125984"/>
  <pageSetup paperSize="9" orientation="portrait" verticalDpi="0" r:id="rId1"/>
  <rowBreaks count="1" manualBreakCount="1">
    <brk id="47"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48"/>
  <sheetViews>
    <sheetView zoomScaleNormal="100" zoomScaleSheetLayoutView="100" workbookViewId="0">
      <selection activeCell="C6" sqref="C6:C7"/>
    </sheetView>
  </sheetViews>
  <sheetFormatPr defaultColWidth="9.109375" defaultRowHeight="18" customHeight="1"/>
  <cols>
    <col min="1" max="1" width="2.33203125" style="46" customWidth="1"/>
    <col min="2" max="2" width="4.77734375" style="46" customWidth="1"/>
    <col min="3" max="3" width="25" style="45" customWidth="1"/>
    <col min="4" max="4" width="12.33203125" style="45" customWidth="1"/>
    <col min="5" max="5" width="5" style="45" customWidth="1"/>
    <col min="6" max="6" width="2.33203125" style="46" bestFit="1" customWidth="1"/>
    <col min="7" max="7" width="4.77734375" style="46" bestFit="1" customWidth="1"/>
    <col min="8" max="8" width="25" style="45" customWidth="1"/>
    <col min="9" max="9" width="12.33203125" style="45" customWidth="1"/>
    <col min="10" max="11" width="9.109375" style="45"/>
    <col min="12" max="13" width="0" style="45" hidden="1" customWidth="1"/>
    <col min="14" max="14" width="9" style="45" hidden="1" customWidth="1"/>
    <col min="15" max="15" width="9.109375" style="45" hidden="1" customWidth="1"/>
    <col min="16" max="16384" width="9.109375" style="45"/>
  </cols>
  <sheetData>
    <row r="1" spans="1:16" ht="18" customHeight="1">
      <c r="A1" s="146" t="str">
        <f>初期入力表!A1</f>
        <v>第58回 和道流空手道連盟北海道大会</v>
      </c>
      <c r="B1" s="146"/>
      <c r="C1" s="146"/>
      <c r="D1" s="146"/>
      <c r="E1" s="146"/>
      <c r="F1" s="146"/>
      <c r="G1" s="146"/>
      <c r="H1" s="146"/>
      <c r="I1" s="146"/>
    </row>
    <row r="2" spans="1:16" ht="18" customHeight="1">
      <c r="A2" s="141" t="s">
        <v>27</v>
      </c>
      <c r="B2" s="141"/>
      <c r="C2" s="141"/>
      <c r="D2" s="141"/>
      <c r="E2" s="141"/>
      <c r="F2" s="141"/>
      <c r="G2" s="141"/>
      <c r="H2" s="141"/>
      <c r="I2" s="141"/>
    </row>
    <row r="3" spans="1:16" ht="18" customHeight="1">
      <c r="A3" s="161" t="str">
        <f>IF(ISBLANK(初期入力表!B7),"",初期入力表!B7)</f>
        <v/>
      </c>
      <c r="B3" s="161"/>
      <c r="C3" s="161"/>
      <c r="D3" s="161"/>
      <c r="E3" s="161"/>
      <c r="F3" s="161"/>
      <c r="G3" s="161"/>
      <c r="H3" s="161"/>
      <c r="I3" s="161"/>
      <c r="J3" s="54"/>
      <c r="K3" s="54"/>
      <c r="L3" s="54"/>
      <c r="M3" s="54"/>
      <c r="N3" s="54"/>
    </row>
    <row r="4" spans="1:16" ht="18" customHeight="1">
      <c r="A4" s="137" t="s">
        <v>26</v>
      </c>
      <c r="B4" s="138"/>
      <c r="C4" s="139"/>
      <c r="D4" s="167" t="s">
        <v>31</v>
      </c>
      <c r="E4" s="21"/>
      <c r="F4" s="137" t="s">
        <v>2</v>
      </c>
      <c r="G4" s="138"/>
      <c r="H4" s="139"/>
      <c r="I4" s="167" t="s">
        <v>32</v>
      </c>
      <c r="J4" s="54"/>
      <c r="K4" s="54"/>
      <c r="L4" s="54"/>
      <c r="M4" s="54"/>
      <c r="N4" s="54"/>
    </row>
    <row r="5" spans="1:16" ht="18" customHeight="1">
      <c r="A5" s="143"/>
      <c r="B5" s="144"/>
      <c r="C5" s="145"/>
      <c r="D5" s="169"/>
      <c r="E5" s="21"/>
      <c r="F5" s="143"/>
      <c r="G5" s="144"/>
      <c r="H5" s="145"/>
      <c r="I5" s="168"/>
      <c r="J5" s="54"/>
      <c r="K5" s="55"/>
      <c r="L5" s="55"/>
      <c r="M5" s="55"/>
      <c r="N5" s="55"/>
      <c r="O5" s="55"/>
      <c r="P5" s="55"/>
    </row>
    <row r="6" spans="1:16" ht="18" customHeight="1">
      <c r="A6" s="162">
        <v>1</v>
      </c>
      <c r="B6" s="163" t="s">
        <v>33</v>
      </c>
      <c r="C6" s="165"/>
      <c r="D6" s="5" t="s">
        <v>29</v>
      </c>
      <c r="E6" s="1"/>
      <c r="F6" s="162">
        <v>1</v>
      </c>
      <c r="G6" s="163" t="s">
        <v>33</v>
      </c>
      <c r="H6" s="165"/>
      <c r="I6" s="5" t="s">
        <v>29</v>
      </c>
      <c r="J6" s="54"/>
      <c r="K6" s="55"/>
      <c r="L6" s="55"/>
      <c r="M6" s="55"/>
      <c r="N6" s="55"/>
      <c r="O6" s="55"/>
      <c r="P6" s="55"/>
    </row>
    <row r="7" spans="1:16" ht="18" customHeight="1">
      <c r="A7" s="162"/>
      <c r="B7" s="164"/>
      <c r="C7" s="166"/>
      <c r="D7" s="7"/>
      <c r="E7" s="1"/>
      <c r="F7" s="162"/>
      <c r="G7" s="164"/>
      <c r="H7" s="166"/>
      <c r="I7" s="7"/>
      <c r="J7" s="54"/>
      <c r="K7" s="55"/>
      <c r="L7" s="55" t="b">
        <v>0</v>
      </c>
      <c r="M7" s="55" t="b">
        <v>0</v>
      </c>
      <c r="N7" s="55" t="b">
        <v>0</v>
      </c>
      <c r="O7" s="55" t="b">
        <v>0</v>
      </c>
      <c r="P7" s="55"/>
    </row>
    <row r="8" spans="1:16" ht="18" customHeight="1">
      <c r="A8" s="162">
        <v>2</v>
      </c>
      <c r="B8" s="163" t="s">
        <v>33</v>
      </c>
      <c r="C8" s="165"/>
      <c r="D8" s="5" t="s">
        <v>29</v>
      </c>
      <c r="E8" s="1"/>
      <c r="F8" s="162">
        <v>2</v>
      </c>
      <c r="G8" s="163" t="s">
        <v>33</v>
      </c>
      <c r="H8" s="165"/>
      <c r="I8" s="5" t="s">
        <v>29</v>
      </c>
      <c r="J8" s="54"/>
      <c r="K8" s="55"/>
      <c r="L8" s="55"/>
      <c r="M8" s="55"/>
      <c r="N8" s="55"/>
      <c r="O8" s="55"/>
      <c r="P8" s="55"/>
    </row>
    <row r="9" spans="1:16" ht="18" customHeight="1">
      <c r="A9" s="162"/>
      <c r="B9" s="164"/>
      <c r="C9" s="166"/>
      <c r="D9" s="7"/>
      <c r="E9" s="1"/>
      <c r="F9" s="162"/>
      <c r="G9" s="164"/>
      <c r="H9" s="166"/>
      <c r="I9" s="7"/>
      <c r="J9" s="54"/>
      <c r="K9" s="55"/>
      <c r="L9" s="55" t="b">
        <v>0</v>
      </c>
      <c r="M9" s="55" t="b">
        <v>0</v>
      </c>
      <c r="N9" s="55" t="b">
        <v>0</v>
      </c>
      <c r="O9" s="55" t="b">
        <v>0</v>
      </c>
      <c r="P9" s="55"/>
    </row>
    <row r="10" spans="1:16" ht="18" customHeight="1">
      <c r="A10" s="162">
        <v>3</v>
      </c>
      <c r="B10" s="163" t="s">
        <v>33</v>
      </c>
      <c r="C10" s="165"/>
      <c r="D10" s="5" t="s">
        <v>29</v>
      </c>
      <c r="E10" s="1"/>
      <c r="F10" s="162">
        <v>3</v>
      </c>
      <c r="G10" s="163" t="s">
        <v>33</v>
      </c>
      <c r="H10" s="165"/>
      <c r="I10" s="5" t="s">
        <v>29</v>
      </c>
      <c r="J10" s="54"/>
      <c r="K10" s="55"/>
      <c r="L10" s="55"/>
      <c r="M10" s="55"/>
      <c r="N10" s="55"/>
      <c r="O10" s="55"/>
      <c r="P10" s="55"/>
    </row>
    <row r="11" spans="1:16" ht="18" customHeight="1">
      <c r="A11" s="162"/>
      <c r="B11" s="164"/>
      <c r="C11" s="166"/>
      <c r="D11" s="7"/>
      <c r="E11" s="1"/>
      <c r="F11" s="162"/>
      <c r="G11" s="164"/>
      <c r="H11" s="166"/>
      <c r="I11" s="7"/>
      <c r="J11" s="54"/>
      <c r="K11" s="55"/>
      <c r="L11" s="55" t="b">
        <v>0</v>
      </c>
      <c r="M11" s="55" t="b">
        <v>0</v>
      </c>
      <c r="N11" s="55" t="b">
        <v>0</v>
      </c>
      <c r="O11" s="55" t="b">
        <v>0</v>
      </c>
      <c r="P11" s="55"/>
    </row>
    <row r="12" spans="1:16" ht="18" customHeight="1">
      <c r="A12" s="162">
        <v>4</v>
      </c>
      <c r="B12" s="163" t="s">
        <v>33</v>
      </c>
      <c r="C12" s="165"/>
      <c r="D12" s="5" t="s">
        <v>29</v>
      </c>
      <c r="E12" s="1"/>
      <c r="F12" s="162">
        <v>4</v>
      </c>
      <c r="G12" s="163" t="s">
        <v>33</v>
      </c>
      <c r="H12" s="165"/>
      <c r="I12" s="5" t="s">
        <v>29</v>
      </c>
      <c r="J12" s="54"/>
      <c r="K12" s="55"/>
      <c r="L12" s="55"/>
      <c r="M12" s="55"/>
      <c r="N12" s="55"/>
      <c r="O12" s="55"/>
      <c r="P12" s="55"/>
    </row>
    <row r="13" spans="1:16" ht="18" customHeight="1">
      <c r="A13" s="162"/>
      <c r="B13" s="164"/>
      <c r="C13" s="166"/>
      <c r="D13" s="7"/>
      <c r="E13" s="1"/>
      <c r="F13" s="162"/>
      <c r="G13" s="164"/>
      <c r="H13" s="166"/>
      <c r="I13" s="7"/>
      <c r="J13" s="54"/>
      <c r="K13" s="55"/>
      <c r="L13" s="55" t="b">
        <v>0</v>
      </c>
      <c r="M13" s="55" t="b">
        <v>0</v>
      </c>
      <c r="N13" s="55" t="b">
        <v>0</v>
      </c>
      <c r="O13" s="55" t="b">
        <v>0</v>
      </c>
      <c r="P13" s="55"/>
    </row>
    <row r="14" spans="1:16" ht="18" customHeight="1">
      <c r="A14" s="162">
        <v>5</v>
      </c>
      <c r="B14" s="163" t="s">
        <v>33</v>
      </c>
      <c r="C14" s="165"/>
      <c r="D14" s="5" t="s">
        <v>29</v>
      </c>
      <c r="E14" s="1"/>
      <c r="F14" s="162">
        <v>5</v>
      </c>
      <c r="G14" s="163" t="s">
        <v>33</v>
      </c>
      <c r="H14" s="165"/>
      <c r="I14" s="5" t="s">
        <v>29</v>
      </c>
      <c r="J14" s="54"/>
      <c r="K14" s="55"/>
      <c r="L14" s="55"/>
      <c r="M14" s="55"/>
      <c r="N14" s="55"/>
      <c r="O14" s="55"/>
      <c r="P14" s="55"/>
    </row>
    <row r="15" spans="1:16" ht="18" customHeight="1">
      <c r="A15" s="162"/>
      <c r="B15" s="164"/>
      <c r="C15" s="166"/>
      <c r="D15" s="7"/>
      <c r="E15" s="1"/>
      <c r="F15" s="162"/>
      <c r="G15" s="164"/>
      <c r="H15" s="166"/>
      <c r="I15" s="7"/>
      <c r="K15" s="55"/>
      <c r="L15" s="55" t="b">
        <v>0</v>
      </c>
      <c r="M15" s="55" t="b">
        <v>0</v>
      </c>
      <c r="N15" s="55" t="b">
        <v>0</v>
      </c>
      <c r="O15" s="55" t="b">
        <v>0</v>
      </c>
      <c r="P15" s="55"/>
    </row>
    <row r="16" spans="1:16" ht="18" customHeight="1">
      <c r="A16" s="162">
        <v>6</v>
      </c>
      <c r="B16" s="163" t="s">
        <v>33</v>
      </c>
      <c r="C16" s="165"/>
      <c r="D16" s="5" t="s">
        <v>29</v>
      </c>
      <c r="E16" s="1"/>
      <c r="F16" s="162">
        <v>6</v>
      </c>
      <c r="G16" s="163" t="s">
        <v>33</v>
      </c>
      <c r="H16" s="165"/>
      <c r="I16" s="5" t="s">
        <v>29</v>
      </c>
      <c r="K16" s="55"/>
      <c r="L16" s="55"/>
      <c r="M16" s="55"/>
      <c r="N16" s="55"/>
      <c r="O16" s="55"/>
      <c r="P16" s="55"/>
    </row>
    <row r="17" spans="1:16" ht="18" customHeight="1">
      <c r="A17" s="162"/>
      <c r="B17" s="164"/>
      <c r="C17" s="166"/>
      <c r="D17" s="7"/>
      <c r="E17" s="1"/>
      <c r="F17" s="162"/>
      <c r="G17" s="164"/>
      <c r="H17" s="166"/>
      <c r="I17" s="7"/>
      <c r="K17" s="55"/>
      <c r="L17" s="55" t="b">
        <v>0</v>
      </c>
      <c r="M17" s="55" t="b">
        <v>0</v>
      </c>
      <c r="N17" s="55" t="b">
        <v>0</v>
      </c>
      <c r="O17" s="55" t="b">
        <v>0</v>
      </c>
      <c r="P17" s="55"/>
    </row>
    <row r="18" spans="1:16" ht="18" customHeight="1">
      <c r="A18" s="162">
        <v>7</v>
      </c>
      <c r="B18" s="163" t="s">
        <v>33</v>
      </c>
      <c r="C18" s="165"/>
      <c r="D18" s="5" t="s">
        <v>29</v>
      </c>
      <c r="E18" s="1"/>
      <c r="F18" s="162">
        <v>7</v>
      </c>
      <c r="G18" s="163" t="s">
        <v>33</v>
      </c>
      <c r="H18" s="165"/>
      <c r="I18" s="5" t="s">
        <v>29</v>
      </c>
      <c r="K18" s="55"/>
      <c r="L18" s="55"/>
      <c r="M18" s="55"/>
      <c r="N18" s="55"/>
      <c r="O18" s="55"/>
      <c r="P18" s="55"/>
    </row>
    <row r="19" spans="1:16" ht="18" customHeight="1">
      <c r="A19" s="162"/>
      <c r="B19" s="164"/>
      <c r="C19" s="166"/>
      <c r="D19" s="7"/>
      <c r="E19" s="1"/>
      <c r="F19" s="162"/>
      <c r="G19" s="164"/>
      <c r="H19" s="166"/>
      <c r="I19" s="7"/>
      <c r="K19" s="55"/>
      <c r="L19" s="55" t="b">
        <v>0</v>
      </c>
      <c r="M19" s="55" t="b">
        <v>0</v>
      </c>
      <c r="N19" s="55" t="b">
        <v>0</v>
      </c>
      <c r="O19" s="55" t="b">
        <v>0</v>
      </c>
      <c r="P19" s="55"/>
    </row>
    <row r="20" spans="1:16" ht="18" customHeight="1">
      <c r="A20" s="162">
        <v>8</v>
      </c>
      <c r="B20" s="163" t="s">
        <v>33</v>
      </c>
      <c r="C20" s="165"/>
      <c r="D20" s="5" t="s">
        <v>29</v>
      </c>
      <c r="E20" s="1"/>
      <c r="F20" s="162">
        <v>8</v>
      </c>
      <c r="G20" s="163" t="s">
        <v>33</v>
      </c>
      <c r="H20" s="165"/>
      <c r="I20" s="5" t="s">
        <v>29</v>
      </c>
      <c r="K20" s="55"/>
      <c r="L20" s="55"/>
      <c r="M20" s="55"/>
      <c r="N20" s="55"/>
      <c r="O20" s="55"/>
      <c r="P20" s="55"/>
    </row>
    <row r="21" spans="1:16" ht="18" customHeight="1">
      <c r="A21" s="162"/>
      <c r="B21" s="164"/>
      <c r="C21" s="166"/>
      <c r="D21" s="7"/>
      <c r="E21" s="1"/>
      <c r="F21" s="162"/>
      <c r="G21" s="164"/>
      <c r="H21" s="166"/>
      <c r="I21" s="7"/>
      <c r="K21" s="55"/>
      <c r="L21" s="55" t="b">
        <v>0</v>
      </c>
      <c r="M21" s="55" t="b">
        <v>0</v>
      </c>
      <c r="N21" s="55" t="b">
        <v>0</v>
      </c>
      <c r="O21" s="55" t="b">
        <v>0</v>
      </c>
      <c r="P21" s="55"/>
    </row>
    <row r="22" spans="1:16" ht="18" customHeight="1">
      <c r="A22" s="162">
        <v>9</v>
      </c>
      <c r="B22" s="163" t="s">
        <v>33</v>
      </c>
      <c r="C22" s="165"/>
      <c r="D22" s="5" t="s">
        <v>29</v>
      </c>
      <c r="E22" s="1"/>
      <c r="F22" s="162">
        <v>9</v>
      </c>
      <c r="G22" s="163" t="s">
        <v>33</v>
      </c>
      <c r="H22" s="165"/>
      <c r="I22" s="5" t="s">
        <v>29</v>
      </c>
      <c r="K22" s="55"/>
      <c r="L22" s="55"/>
      <c r="M22" s="55"/>
      <c r="N22" s="55"/>
      <c r="O22" s="55"/>
      <c r="P22" s="55"/>
    </row>
    <row r="23" spans="1:16" ht="18" customHeight="1">
      <c r="A23" s="162"/>
      <c r="B23" s="164"/>
      <c r="C23" s="166"/>
      <c r="D23" s="7"/>
      <c r="E23" s="1"/>
      <c r="F23" s="162"/>
      <c r="G23" s="164"/>
      <c r="H23" s="166"/>
      <c r="I23" s="7"/>
      <c r="K23" s="55"/>
      <c r="L23" s="55" t="b">
        <v>0</v>
      </c>
      <c r="M23" s="55" t="b">
        <v>0</v>
      </c>
      <c r="N23" s="55" t="b">
        <v>0</v>
      </c>
      <c r="O23" s="55" t="b">
        <v>0</v>
      </c>
      <c r="P23" s="55"/>
    </row>
    <row r="24" spans="1:16" ht="18" customHeight="1">
      <c r="A24" s="162">
        <v>10</v>
      </c>
      <c r="B24" s="163" t="s">
        <v>33</v>
      </c>
      <c r="C24" s="165"/>
      <c r="D24" s="5" t="s">
        <v>29</v>
      </c>
      <c r="E24" s="1"/>
      <c r="F24" s="162">
        <v>10</v>
      </c>
      <c r="G24" s="163" t="s">
        <v>33</v>
      </c>
      <c r="H24" s="165"/>
      <c r="I24" s="5" t="s">
        <v>29</v>
      </c>
      <c r="K24" s="55"/>
      <c r="L24" s="55"/>
      <c r="M24" s="55"/>
      <c r="N24" s="55"/>
      <c r="O24" s="55"/>
      <c r="P24" s="55"/>
    </row>
    <row r="25" spans="1:16" ht="18" customHeight="1">
      <c r="A25" s="162"/>
      <c r="B25" s="164"/>
      <c r="C25" s="166"/>
      <c r="D25" s="7"/>
      <c r="E25" s="1"/>
      <c r="F25" s="162"/>
      <c r="G25" s="164"/>
      <c r="H25" s="166"/>
      <c r="I25" s="7"/>
      <c r="K25" s="55"/>
      <c r="L25" s="55" t="b">
        <v>0</v>
      </c>
      <c r="M25" s="55" t="b">
        <v>0</v>
      </c>
      <c r="N25" s="55" t="b">
        <v>0</v>
      </c>
      <c r="O25" s="55" t="b">
        <v>0</v>
      </c>
      <c r="P25" s="55"/>
    </row>
    <row r="26" spans="1:16" ht="18" customHeight="1">
      <c r="A26" s="51"/>
      <c r="B26" s="51"/>
      <c r="C26" s="21"/>
      <c r="D26" s="21"/>
      <c r="E26" s="53"/>
      <c r="F26" s="51"/>
      <c r="G26" s="51"/>
      <c r="H26" s="21"/>
      <c r="I26" s="21"/>
      <c r="K26" s="55"/>
      <c r="L26" s="55"/>
      <c r="M26" s="55"/>
      <c r="N26" s="55"/>
      <c r="O26" s="55"/>
      <c r="P26" s="55"/>
    </row>
    <row r="27" spans="1:16" ht="18" customHeight="1">
      <c r="A27" s="51"/>
      <c r="B27" s="51"/>
      <c r="C27" s="21"/>
      <c r="D27" s="21"/>
      <c r="E27" s="53"/>
      <c r="F27" s="51"/>
      <c r="G27" s="51"/>
      <c r="H27" s="21"/>
      <c r="I27" s="21"/>
      <c r="K27" s="55"/>
      <c r="L27" s="55"/>
      <c r="M27" s="55"/>
      <c r="N27" s="55"/>
      <c r="O27" s="55"/>
      <c r="P27" s="55"/>
    </row>
    <row r="28" spans="1:16" ht="18" customHeight="1">
      <c r="A28" s="137" t="s">
        <v>15</v>
      </c>
      <c r="B28" s="138"/>
      <c r="C28" s="139"/>
      <c r="D28" s="167" t="s">
        <v>30</v>
      </c>
      <c r="E28" s="53"/>
      <c r="F28" s="137" t="s">
        <v>44</v>
      </c>
      <c r="G28" s="138"/>
      <c r="H28" s="139"/>
      <c r="I28" s="167" t="s">
        <v>30</v>
      </c>
      <c r="K28" s="55"/>
      <c r="L28" s="55"/>
      <c r="M28" s="55"/>
      <c r="N28" s="55"/>
      <c r="O28" s="55"/>
      <c r="P28" s="55"/>
    </row>
    <row r="29" spans="1:16" ht="18" customHeight="1">
      <c r="A29" s="143"/>
      <c r="B29" s="144"/>
      <c r="C29" s="145"/>
      <c r="D29" s="168"/>
      <c r="E29" s="53"/>
      <c r="F29" s="143"/>
      <c r="G29" s="144"/>
      <c r="H29" s="145"/>
      <c r="I29" s="168"/>
      <c r="K29" s="55"/>
      <c r="L29" s="55"/>
      <c r="M29" s="55"/>
      <c r="N29" s="55"/>
      <c r="O29" s="55"/>
      <c r="P29" s="55"/>
    </row>
    <row r="30" spans="1:16" ht="18" customHeight="1">
      <c r="A30" s="162">
        <v>1</v>
      </c>
      <c r="B30" s="163" t="s">
        <v>33</v>
      </c>
      <c r="C30" s="165"/>
      <c r="D30" s="6" t="s">
        <v>28</v>
      </c>
      <c r="E30" s="1"/>
      <c r="F30" s="162">
        <v>1</v>
      </c>
      <c r="G30" s="163" t="s">
        <v>33</v>
      </c>
      <c r="H30" s="165"/>
      <c r="I30" s="5" t="s">
        <v>29</v>
      </c>
      <c r="K30" s="55"/>
      <c r="L30" s="55"/>
      <c r="M30" s="55"/>
      <c r="N30" s="55"/>
      <c r="O30" s="55"/>
      <c r="P30" s="55"/>
    </row>
    <row r="31" spans="1:16" ht="18" customHeight="1">
      <c r="A31" s="162"/>
      <c r="B31" s="164"/>
      <c r="C31" s="166"/>
      <c r="D31" s="56"/>
      <c r="E31" s="1"/>
      <c r="F31" s="162"/>
      <c r="G31" s="164"/>
      <c r="H31" s="166"/>
      <c r="I31" s="7"/>
      <c r="K31" s="55"/>
      <c r="L31" s="55" t="b">
        <v>0</v>
      </c>
      <c r="M31" s="55" t="b">
        <v>0</v>
      </c>
      <c r="N31" s="55"/>
      <c r="O31" s="55"/>
      <c r="P31" s="55"/>
    </row>
    <row r="32" spans="1:16" ht="18" customHeight="1">
      <c r="A32" s="162">
        <v>2</v>
      </c>
      <c r="B32" s="163" t="s">
        <v>33</v>
      </c>
      <c r="C32" s="165"/>
      <c r="D32" s="6" t="s">
        <v>28</v>
      </c>
      <c r="E32" s="1"/>
      <c r="F32" s="162">
        <v>2</v>
      </c>
      <c r="G32" s="163" t="s">
        <v>33</v>
      </c>
      <c r="H32" s="165"/>
      <c r="I32" s="5" t="s">
        <v>29</v>
      </c>
      <c r="K32" s="55"/>
      <c r="L32" s="55"/>
      <c r="M32" s="55"/>
      <c r="N32" s="55"/>
      <c r="O32" s="55"/>
      <c r="P32" s="55"/>
    </row>
    <row r="33" spans="1:16" ht="18" customHeight="1">
      <c r="A33" s="162"/>
      <c r="B33" s="164"/>
      <c r="C33" s="166"/>
      <c r="D33" s="56"/>
      <c r="E33" s="1"/>
      <c r="F33" s="162"/>
      <c r="G33" s="164"/>
      <c r="H33" s="166"/>
      <c r="I33" s="7"/>
      <c r="K33" s="55"/>
      <c r="L33" s="55" t="b">
        <v>0</v>
      </c>
      <c r="M33" s="55" t="b">
        <v>0</v>
      </c>
      <c r="N33" s="55"/>
      <c r="O33" s="55"/>
      <c r="P33" s="55"/>
    </row>
    <row r="34" spans="1:16" ht="18" customHeight="1">
      <c r="A34" s="162">
        <v>3</v>
      </c>
      <c r="B34" s="163" t="s">
        <v>33</v>
      </c>
      <c r="C34" s="165"/>
      <c r="D34" s="6" t="s">
        <v>28</v>
      </c>
      <c r="E34" s="1"/>
      <c r="F34" s="162">
        <v>3</v>
      </c>
      <c r="G34" s="163" t="s">
        <v>33</v>
      </c>
      <c r="H34" s="165"/>
      <c r="I34" s="5" t="s">
        <v>29</v>
      </c>
      <c r="K34" s="55"/>
      <c r="L34" s="55"/>
      <c r="M34" s="55"/>
      <c r="N34" s="55"/>
      <c r="O34" s="55"/>
      <c r="P34" s="55"/>
    </row>
    <row r="35" spans="1:16" ht="18" customHeight="1">
      <c r="A35" s="162"/>
      <c r="B35" s="164"/>
      <c r="C35" s="166"/>
      <c r="D35" s="56"/>
      <c r="E35" s="1"/>
      <c r="F35" s="162"/>
      <c r="G35" s="164"/>
      <c r="H35" s="166"/>
      <c r="I35" s="7"/>
      <c r="K35" s="55"/>
      <c r="L35" s="55" t="b">
        <v>0</v>
      </c>
      <c r="M35" s="55" t="b">
        <v>0</v>
      </c>
      <c r="N35" s="55"/>
      <c r="O35" s="55"/>
      <c r="P35" s="55"/>
    </row>
    <row r="36" spans="1:16" ht="18" customHeight="1">
      <c r="A36" s="162">
        <v>4</v>
      </c>
      <c r="B36" s="163" t="s">
        <v>33</v>
      </c>
      <c r="C36" s="165"/>
      <c r="D36" s="6" t="s">
        <v>28</v>
      </c>
      <c r="E36" s="1"/>
      <c r="F36" s="162">
        <v>4</v>
      </c>
      <c r="G36" s="163" t="s">
        <v>33</v>
      </c>
      <c r="H36" s="165"/>
      <c r="I36" s="5" t="s">
        <v>29</v>
      </c>
      <c r="K36" s="55"/>
      <c r="L36" s="55"/>
      <c r="M36" s="55"/>
      <c r="N36" s="55"/>
      <c r="O36" s="55"/>
      <c r="P36" s="55"/>
    </row>
    <row r="37" spans="1:16" ht="18" customHeight="1">
      <c r="A37" s="162"/>
      <c r="B37" s="164"/>
      <c r="C37" s="166"/>
      <c r="D37" s="56"/>
      <c r="E37" s="1"/>
      <c r="F37" s="162"/>
      <c r="G37" s="164"/>
      <c r="H37" s="166"/>
      <c r="I37" s="7"/>
      <c r="K37" s="55"/>
      <c r="L37" s="55" t="b">
        <v>0</v>
      </c>
      <c r="M37" s="55" t="b">
        <v>0</v>
      </c>
      <c r="N37" s="55"/>
      <c r="O37" s="55"/>
      <c r="P37" s="55"/>
    </row>
    <row r="38" spans="1:16" ht="18" customHeight="1">
      <c r="A38" s="162">
        <v>5</v>
      </c>
      <c r="B38" s="163" t="s">
        <v>33</v>
      </c>
      <c r="C38" s="165"/>
      <c r="D38" s="6" t="s">
        <v>28</v>
      </c>
      <c r="E38" s="1"/>
      <c r="F38" s="162">
        <v>5</v>
      </c>
      <c r="G38" s="163" t="s">
        <v>33</v>
      </c>
      <c r="H38" s="165"/>
      <c r="I38" s="5" t="s">
        <v>29</v>
      </c>
      <c r="K38" s="55"/>
      <c r="L38" s="55"/>
      <c r="M38" s="55"/>
      <c r="N38" s="55"/>
      <c r="O38" s="55"/>
      <c r="P38" s="55"/>
    </row>
    <row r="39" spans="1:16" ht="18" customHeight="1">
      <c r="A39" s="162"/>
      <c r="B39" s="164"/>
      <c r="C39" s="166"/>
      <c r="D39" s="56"/>
      <c r="E39" s="1"/>
      <c r="F39" s="162"/>
      <c r="G39" s="164"/>
      <c r="H39" s="166"/>
      <c r="I39" s="7"/>
      <c r="K39" s="55"/>
      <c r="L39" s="55" t="b">
        <v>0</v>
      </c>
      <c r="M39" s="55" t="b">
        <v>0</v>
      </c>
      <c r="N39" s="55"/>
      <c r="O39" s="55"/>
      <c r="P39" s="55"/>
    </row>
    <row r="40" spans="1:16" ht="18" customHeight="1">
      <c r="A40" s="47"/>
      <c r="B40" s="47"/>
      <c r="C40" s="47"/>
      <c r="D40" s="47"/>
      <c r="E40" s="47"/>
      <c r="F40" s="47"/>
      <c r="G40" s="47"/>
      <c r="H40" s="47"/>
      <c r="I40" s="47"/>
    </row>
    <row r="41" spans="1:16" ht="18" customHeight="1">
      <c r="A41" s="47"/>
      <c r="B41" s="47"/>
      <c r="C41" s="47"/>
      <c r="D41" s="47"/>
      <c r="E41" s="47"/>
      <c r="F41" s="47"/>
      <c r="G41" s="47"/>
      <c r="H41" s="47"/>
      <c r="I41" s="47"/>
    </row>
    <row r="42" spans="1:16" ht="18" customHeight="1">
      <c r="A42" s="47"/>
      <c r="B42" s="47"/>
      <c r="C42" s="47"/>
      <c r="D42" s="47"/>
      <c r="E42" s="47"/>
      <c r="F42" s="47"/>
      <c r="G42" s="47"/>
      <c r="H42" s="47"/>
      <c r="I42" s="47"/>
    </row>
    <row r="43" spans="1:16" ht="18" customHeight="1">
      <c r="A43" s="47"/>
      <c r="B43" s="47"/>
      <c r="C43" s="47"/>
      <c r="D43" s="47"/>
      <c r="E43" s="47"/>
      <c r="F43" s="47"/>
      <c r="G43" s="47"/>
      <c r="H43" s="47"/>
      <c r="I43" s="47"/>
    </row>
    <row r="44" spans="1:16" ht="18" customHeight="1">
      <c r="A44" s="47"/>
      <c r="B44" s="47"/>
      <c r="C44" s="47"/>
      <c r="D44" s="47"/>
      <c r="E44" s="47"/>
      <c r="F44" s="47"/>
      <c r="G44" s="47"/>
      <c r="H44" s="47"/>
      <c r="I44" s="47"/>
    </row>
    <row r="45" spans="1:16" ht="18" customHeight="1">
      <c r="A45" s="47"/>
      <c r="B45" s="47"/>
      <c r="C45" s="47"/>
      <c r="D45" s="47"/>
      <c r="E45" s="47"/>
      <c r="F45" s="47"/>
      <c r="G45" s="47"/>
      <c r="H45" s="47"/>
      <c r="I45" s="47"/>
    </row>
    <row r="46" spans="1:16" ht="18" customHeight="1">
      <c r="A46" s="47"/>
      <c r="B46" s="47"/>
      <c r="C46" s="47"/>
      <c r="D46" s="47"/>
      <c r="E46" s="47"/>
      <c r="F46" s="47"/>
      <c r="G46" s="47"/>
      <c r="H46" s="47"/>
      <c r="I46" s="47"/>
    </row>
    <row r="47" spans="1:16" ht="18" customHeight="1">
      <c r="A47" s="47"/>
      <c r="B47" s="47"/>
      <c r="C47" s="47"/>
      <c r="D47" s="47"/>
      <c r="E47" s="47"/>
      <c r="F47" s="47"/>
      <c r="G47" s="47"/>
      <c r="H47" s="47"/>
      <c r="I47" s="47"/>
    </row>
    <row r="48" spans="1:16" ht="18" customHeight="1">
      <c r="A48" s="47"/>
      <c r="B48" s="47"/>
      <c r="C48" s="47"/>
      <c r="D48" s="47"/>
      <c r="E48" s="47"/>
      <c r="F48" s="47"/>
      <c r="G48" s="47"/>
      <c r="H48" s="47"/>
      <c r="I48" s="47"/>
    </row>
  </sheetData>
  <sheetProtection algorithmName="SHA-512" hashValue="uTBb7toYbd9J4Z7WEo+1oGjn7QeYNoWnH0ia18mlJwLSgQ2Y3v4GpJwOlwXZWvY7nX279ASvIjCxGI6SJYr0rg==" saltValue="ytLulimPcJsBMi7pgjfWjg==" spinCount="100000" sheet="1"/>
  <mergeCells count="101">
    <mergeCell ref="A1:I1"/>
    <mergeCell ref="A2:I2"/>
    <mergeCell ref="A10:A11"/>
    <mergeCell ref="A12:A13"/>
    <mergeCell ref="A14:A15"/>
    <mergeCell ref="A4:C5"/>
    <mergeCell ref="F4:H5"/>
    <mergeCell ref="D4:D5"/>
    <mergeCell ref="I4:I5"/>
    <mergeCell ref="A6:A7"/>
    <mergeCell ref="A8:A9"/>
    <mergeCell ref="F6:F7"/>
    <mergeCell ref="F8:F9"/>
    <mergeCell ref="F10:F11"/>
    <mergeCell ref="H8:H9"/>
    <mergeCell ref="G10:G11"/>
    <mergeCell ref="H6:H7"/>
    <mergeCell ref="G6:G7"/>
    <mergeCell ref="C6:C7"/>
    <mergeCell ref="C8:C9"/>
    <mergeCell ref="C10:C11"/>
    <mergeCell ref="C12:C13"/>
    <mergeCell ref="B8:B9"/>
    <mergeCell ref="B10:B11"/>
    <mergeCell ref="B12:B13"/>
    <mergeCell ref="H10:H11"/>
    <mergeCell ref="G12:G13"/>
    <mergeCell ref="A38:A39"/>
    <mergeCell ref="F38:F39"/>
    <mergeCell ref="A36:A37"/>
    <mergeCell ref="A32:A33"/>
    <mergeCell ref="A34:A35"/>
    <mergeCell ref="F34:F35"/>
    <mergeCell ref="F36:F37"/>
    <mergeCell ref="B38:B39"/>
    <mergeCell ref="F24:F25"/>
    <mergeCell ref="F30:F31"/>
    <mergeCell ref="C34:C35"/>
    <mergeCell ref="B36:B37"/>
    <mergeCell ref="B34:B35"/>
    <mergeCell ref="A28:C29"/>
    <mergeCell ref="A24:A25"/>
    <mergeCell ref="B24:B25"/>
    <mergeCell ref="C24:C25"/>
    <mergeCell ref="F28:H29"/>
    <mergeCell ref="G32:G33"/>
    <mergeCell ref="H32:H33"/>
    <mergeCell ref="B30:B31"/>
    <mergeCell ref="B32:B33"/>
    <mergeCell ref="A30:A31"/>
    <mergeCell ref="H34:H35"/>
    <mergeCell ref="D28:D29"/>
    <mergeCell ref="G30:G31"/>
    <mergeCell ref="H30:H31"/>
    <mergeCell ref="I28:I29"/>
    <mergeCell ref="F32:F33"/>
    <mergeCell ref="F20:F21"/>
    <mergeCell ref="F22:F23"/>
    <mergeCell ref="F14:F15"/>
    <mergeCell ref="G36:G37"/>
    <mergeCell ref="H36:H37"/>
    <mergeCell ref="G38:G39"/>
    <mergeCell ref="C36:C37"/>
    <mergeCell ref="C38:C39"/>
    <mergeCell ref="H38:H39"/>
    <mergeCell ref="G34:G35"/>
    <mergeCell ref="C30:C31"/>
    <mergeCell ref="C32:C33"/>
    <mergeCell ref="H18:H19"/>
    <mergeCell ref="H22:H23"/>
    <mergeCell ref="G24:G25"/>
    <mergeCell ref="H24:H25"/>
    <mergeCell ref="G16:G17"/>
    <mergeCell ref="H16:H17"/>
    <mergeCell ref="G18:G19"/>
    <mergeCell ref="F16:F17"/>
    <mergeCell ref="F18:F19"/>
    <mergeCell ref="A3:I3"/>
    <mergeCell ref="A22:A23"/>
    <mergeCell ref="G20:G21"/>
    <mergeCell ref="G22:G23"/>
    <mergeCell ref="C20:C21"/>
    <mergeCell ref="C22:C23"/>
    <mergeCell ref="C14:C15"/>
    <mergeCell ref="B16:B17"/>
    <mergeCell ref="B18:B19"/>
    <mergeCell ref="B14:B15"/>
    <mergeCell ref="A16:A17"/>
    <mergeCell ref="A18:A19"/>
    <mergeCell ref="C16:C17"/>
    <mergeCell ref="C18:C19"/>
    <mergeCell ref="H20:H21"/>
    <mergeCell ref="H12:H13"/>
    <mergeCell ref="G14:G15"/>
    <mergeCell ref="H14:H15"/>
    <mergeCell ref="B20:B21"/>
    <mergeCell ref="B22:B23"/>
    <mergeCell ref="A20:A21"/>
    <mergeCell ref="F12:F13"/>
    <mergeCell ref="B6:B7"/>
    <mergeCell ref="G8:G9"/>
  </mergeCells>
  <phoneticPr fontId="1"/>
  <pageMargins left="0.59055118110236227" right="0.39370078740157483" top="0.39370078740157483" bottom="0.39370078740157483" header="0.31496062992125984" footer="0.31496062992125984"/>
  <pageSetup paperSize="9" orientation="portrait" verticalDpi="0" r:id="rId1"/>
  <rowBreaks count="1" manualBreakCount="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sizeWithCells="1">
                  <from>
                    <xdr:col>3</xdr:col>
                    <xdr:colOff>129540</xdr:colOff>
                    <xdr:row>6</xdr:row>
                    <xdr:rowOff>0</xdr:rowOff>
                  </from>
                  <to>
                    <xdr:col>3</xdr:col>
                    <xdr:colOff>495300</xdr:colOff>
                    <xdr:row>7</xdr:row>
                    <xdr:rowOff>15240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sizeWithCells="1">
                  <from>
                    <xdr:col>8</xdr:col>
                    <xdr:colOff>137160</xdr:colOff>
                    <xdr:row>6</xdr:row>
                    <xdr:rowOff>15240</xdr:rowOff>
                  </from>
                  <to>
                    <xdr:col>8</xdr:col>
                    <xdr:colOff>441960</xdr:colOff>
                    <xdr:row>6</xdr:row>
                    <xdr:rowOff>213360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sizeWithCells="1">
                  <from>
                    <xdr:col>3</xdr:col>
                    <xdr:colOff>129540</xdr:colOff>
                    <xdr:row>8</xdr:row>
                    <xdr:rowOff>0</xdr:rowOff>
                  </from>
                  <to>
                    <xdr:col>3</xdr:col>
                    <xdr:colOff>495300</xdr:colOff>
                    <xdr:row>9</xdr:row>
                    <xdr:rowOff>15240</xdr:rowOff>
                  </to>
                </anchor>
              </controlPr>
            </control>
          </mc:Choice>
        </mc:AlternateContent>
        <mc:AlternateContent xmlns:mc="http://schemas.openxmlformats.org/markup-compatibility/2006">
          <mc:Choice Requires="x14">
            <control shapeId="2053" r:id="rId7" name="Check Box 5">
              <controlPr locked="0" defaultSize="0" autoFill="0" autoLine="0" autoPict="0">
                <anchor moveWithCells="1" sizeWithCells="1">
                  <from>
                    <xdr:col>3</xdr:col>
                    <xdr:colOff>129540</xdr:colOff>
                    <xdr:row>10</xdr:row>
                    <xdr:rowOff>0</xdr:rowOff>
                  </from>
                  <to>
                    <xdr:col>3</xdr:col>
                    <xdr:colOff>495300</xdr:colOff>
                    <xdr:row>11</xdr:row>
                    <xdr:rowOff>15240</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sizeWithCells="1">
                  <from>
                    <xdr:col>3</xdr:col>
                    <xdr:colOff>129540</xdr:colOff>
                    <xdr:row>12</xdr:row>
                    <xdr:rowOff>0</xdr:rowOff>
                  </from>
                  <to>
                    <xdr:col>3</xdr:col>
                    <xdr:colOff>495300</xdr:colOff>
                    <xdr:row>13</xdr:row>
                    <xdr:rowOff>15240</xdr:rowOff>
                  </to>
                </anchor>
              </controlPr>
            </control>
          </mc:Choice>
        </mc:AlternateContent>
        <mc:AlternateContent xmlns:mc="http://schemas.openxmlformats.org/markup-compatibility/2006">
          <mc:Choice Requires="x14">
            <control shapeId="2057" r:id="rId9" name="Check Box 9">
              <controlPr locked="0" defaultSize="0" autoFill="0" autoLine="0" autoPict="0">
                <anchor moveWithCells="1" sizeWithCells="1">
                  <from>
                    <xdr:col>3</xdr:col>
                    <xdr:colOff>129540</xdr:colOff>
                    <xdr:row>8</xdr:row>
                    <xdr:rowOff>0</xdr:rowOff>
                  </from>
                  <to>
                    <xdr:col>3</xdr:col>
                    <xdr:colOff>495300</xdr:colOff>
                    <xdr:row>9</xdr:row>
                    <xdr:rowOff>15240</xdr:rowOff>
                  </to>
                </anchor>
              </controlPr>
            </control>
          </mc:Choice>
        </mc:AlternateContent>
        <mc:AlternateContent xmlns:mc="http://schemas.openxmlformats.org/markup-compatibility/2006">
          <mc:Choice Requires="x14">
            <control shapeId="2059" r:id="rId10" name="Check Box 11">
              <controlPr locked="0" defaultSize="0" autoFill="0" autoLine="0" autoPict="0">
                <anchor moveWithCells="1" sizeWithCells="1">
                  <from>
                    <xdr:col>3</xdr:col>
                    <xdr:colOff>129540</xdr:colOff>
                    <xdr:row>10</xdr:row>
                    <xdr:rowOff>0</xdr:rowOff>
                  </from>
                  <to>
                    <xdr:col>3</xdr:col>
                    <xdr:colOff>495300</xdr:colOff>
                    <xdr:row>11</xdr:row>
                    <xdr:rowOff>15240</xdr:rowOff>
                  </to>
                </anchor>
              </controlPr>
            </control>
          </mc:Choice>
        </mc:AlternateContent>
        <mc:AlternateContent xmlns:mc="http://schemas.openxmlformats.org/markup-compatibility/2006">
          <mc:Choice Requires="x14">
            <control shapeId="2061" r:id="rId11" name="Check Box 13">
              <controlPr locked="0" defaultSize="0" autoFill="0" autoLine="0" autoPict="0">
                <anchor moveWithCells="1" sizeWithCells="1">
                  <from>
                    <xdr:col>3</xdr:col>
                    <xdr:colOff>129540</xdr:colOff>
                    <xdr:row>12</xdr:row>
                    <xdr:rowOff>0</xdr:rowOff>
                  </from>
                  <to>
                    <xdr:col>3</xdr:col>
                    <xdr:colOff>495300</xdr:colOff>
                    <xdr:row>13</xdr:row>
                    <xdr:rowOff>15240</xdr:rowOff>
                  </to>
                </anchor>
              </controlPr>
            </control>
          </mc:Choice>
        </mc:AlternateContent>
        <mc:AlternateContent xmlns:mc="http://schemas.openxmlformats.org/markup-compatibility/2006">
          <mc:Choice Requires="x14">
            <control shapeId="2063" r:id="rId12" name="Check Box 15">
              <controlPr locked="0" defaultSize="0" autoFill="0" autoLine="0" autoPict="0">
                <anchor moveWithCells="1" sizeWithCells="1">
                  <from>
                    <xdr:col>3</xdr:col>
                    <xdr:colOff>129540</xdr:colOff>
                    <xdr:row>14</xdr:row>
                    <xdr:rowOff>0</xdr:rowOff>
                  </from>
                  <to>
                    <xdr:col>3</xdr:col>
                    <xdr:colOff>495300</xdr:colOff>
                    <xdr:row>15</xdr:row>
                    <xdr:rowOff>15240</xdr:rowOff>
                  </to>
                </anchor>
              </controlPr>
            </control>
          </mc:Choice>
        </mc:AlternateContent>
        <mc:AlternateContent xmlns:mc="http://schemas.openxmlformats.org/markup-compatibility/2006">
          <mc:Choice Requires="x14">
            <control shapeId="2065" r:id="rId13" name="Check Box 17">
              <controlPr locked="0" defaultSize="0" autoFill="0" autoLine="0" autoPict="0">
                <anchor moveWithCells="1" sizeWithCells="1">
                  <from>
                    <xdr:col>3</xdr:col>
                    <xdr:colOff>129540</xdr:colOff>
                    <xdr:row>16</xdr:row>
                    <xdr:rowOff>0</xdr:rowOff>
                  </from>
                  <to>
                    <xdr:col>3</xdr:col>
                    <xdr:colOff>495300</xdr:colOff>
                    <xdr:row>17</xdr:row>
                    <xdr:rowOff>15240</xdr:rowOff>
                  </to>
                </anchor>
              </controlPr>
            </control>
          </mc:Choice>
        </mc:AlternateContent>
        <mc:AlternateContent xmlns:mc="http://schemas.openxmlformats.org/markup-compatibility/2006">
          <mc:Choice Requires="x14">
            <control shapeId="2067" r:id="rId14" name="Check Box 19">
              <controlPr locked="0" defaultSize="0" autoFill="0" autoLine="0" autoPict="0">
                <anchor moveWithCells="1" sizeWithCells="1">
                  <from>
                    <xdr:col>3</xdr:col>
                    <xdr:colOff>129540</xdr:colOff>
                    <xdr:row>18</xdr:row>
                    <xdr:rowOff>0</xdr:rowOff>
                  </from>
                  <to>
                    <xdr:col>3</xdr:col>
                    <xdr:colOff>495300</xdr:colOff>
                    <xdr:row>19</xdr:row>
                    <xdr:rowOff>15240</xdr:rowOff>
                  </to>
                </anchor>
              </controlPr>
            </control>
          </mc:Choice>
        </mc:AlternateContent>
        <mc:AlternateContent xmlns:mc="http://schemas.openxmlformats.org/markup-compatibility/2006">
          <mc:Choice Requires="x14">
            <control shapeId="2069" r:id="rId15" name="Check Box 21">
              <controlPr locked="0" defaultSize="0" autoFill="0" autoLine="0" autoPict="0">
                <anchor moveWithCells="1" sizeWithCells="1">
                  <from>
                    <xdr:col>3</xdr:col>
                    <xdr:colOff>129540</xdr:colOff>
                    <xdr:row>20</xdr:row>
                    <xdr:rowOff>0</xdr:rowOff>
                  </from>
                  <to>
                    <xdr:col>3</xdr:col>
                    <xdr:colOff>495300</xdr:colOff>
                    <xdr:row>21</xdr:row>
                    <xdr:rowOff>15240</xdr:rowOff>
                  </to>
                </anchor>
              </controlPr>
            </control>
          </mc:Choice>
        </mc:AlternateContent>
        <mc:AlternateContent xmlns:mc="http://schemas.openxmlformats.org/markup-compatibility/2006">
          <mc:Choice Requires="x14">
            <control shapeId="2071" r:id="rId16" name="Check Box 23">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074" r:id="rId17" name="Check Box 26">
              <controlPr locked="0" defaultSize="0" autoFill="0" autoLine="0" autoPict="0">
                <anchor moveWithCells="1" sizeWithCells="1">
                  <from>
                    <xdr:col>8</xdr:col>
                    <xdr:colOff>624840</xdr:colOff>
                    <xdr:row>6</xdr:row>
                    <xdr:rowOff>22860</xdr:rowOff>
                  </from>
                  <to>
                    <xdr:col>8</xdr:col>
                    <xdr:colOff>929640</xdr:colOff>
                    <xdr:row>7</xdr:row>
                    <xdr:rowOff>0</xdr:rowOff>
                  </to>
                </anchor>
              </controlPr>
            </control>
          </mc:Choice>
        </mc:AlternateContent>
        <mc:AlternateContent xmlns:mc="http://schemas.openxmlformats.org/markup-compatibility/2006">
          <mc:Choice Requires="x14">
            <control shapeId="2076" r:id="rId18" name="Check Box 28">
              <controlPr locked="0" defaultSize="0" autoFill="0" autoLine="0" autoPict="0">
                <anchor moveWithCells="1" sizeWithCells="1">
                  <from>
                    <xdr:col>8</xdr:col>
                    <xdr:colOff>624840</xdr:colOff>
                    <xdr:row>8</xdr:row>
                    <xdr:rowOff>22860</xdr:rowOff>
                  </from>
                  <to>
                    <xdr:col>8</xdr:col>
                    <xdr:colOff>929640</xdr:colOff>
                    <xdr:row>9</xdr:row>
                    <xdr:rowOff>0</xdr:rowOff>
                  </to>
                </anchor>
              </controlPr>
            </control>
          </mc:Choice>
        </mc:AlternateContent>
        <mc:AlternateContent xmlns:mc="http://schemas.openxmlformats.org/markup-compatibility/2006">
          <mc:Choice Requires="x14">
            <control shapeId="2078" r:id="rId19" name="Check Box 30">
              <controlPr locked="0" defaultSize="0" autoFill="0" autoLine="0" autoPict="0">
                <anchor moveWithCells="1" sizeWithCells="1">
                  <from>
                    <xdr:col>8</xdr:col>
                    <xdr:colOff>624840</xdr:colOff>
                    <xdr:row>10</xdr:row>
                    <xdr:rowOff>22860</xdr:rowOff>
                  </from>
                  <to>
                    <xdr:col>8</xdr:col>
                    <xdr:colOff>929640</xdr:colOff>
                    <xdr:row>11</xdr:row>
                    <xdr:rowOff>0</xdr:rowOff>
                  </to>
                </anchor>
              </controlPr>
            </control>
          </mc:Choice>
        </mc:AlternateContent>
        <mc:AlternateContent xmlns:mc="http://schemas.openxmlformats.org/markup-compatibility/2006">
          <mc:Choice Requires="x14">
            <control shapeId="2080" r:id="rId20" name="Check Box 32">
              <controlPr locked="0" defaultSize="0" autoFill="0" autoLine="0" autoPict="0">
                <anchor moveWithCells="1" sizeWithCells="1">
                  <from>
                    <xdr:col>8</xdr:col>
                    <xdr:colOff>624840</xdr:colOff>
                    <xdr:row>12</xdr:row>
                    <xdr:rowOff>22860</xdr:rowOff>
                  </from>
                  <to>
                    <xdr:col>8</xdr:col>
                    <xdr:colOff>929640</xdr:colOff>
                    <xdr:row>13</xdr:row>
                    <xdr:rowOff>0</xdr:rowOff>
                  </to>
                </anchor>
              </controlPr>
            </control>
          </mc:Choice>
        </mc:AlternateContent>
        <mc:AlternateContent xmlns:mc="http://schemas.openxmlformats.org/markup-compatibility/2006">
          <mc:Choice Requires="x14">
            <control shapeId="2082" r:id="rId21" name="Check Box 34">
              <controlPr locked="0" defaultSize="0" autoFill="0" autoLine="0" autoPict="0">
                <anchor moveWithCells="1" sizeWithCells="1">
                  <from>
                    <xdr:col>8</xdr:col>
                    <xdr:colOff>624840</xdr:colOff>
                    <xdr:row>14</xdr:row>
                    <xdr:rowOff>22860</xdr:rowOff>
                  </from>
                  <to>
                    <xdr:col>8</xdr:col>
                    <xdr:colOff>929640</xdr:colOff>
                    <xdr:row>15</xdr:row>
                    <xdr:rowOff>0</xdr:rowOff>
                  </to>
                </anchor>
              </controlPr>
            </control>
          </mc:Choice>
        </mc:AlternateContent>
        <mc:AlternateContent xmlns:mc="http://schemas.openxmlformats.org/markup-compatibility/2006">
          <mc:Choice Requires="x14">
            <control shapeId="2084" r:id="rId22" name="Check Box 36">
              <controlPr locked="0" defaultSize="0" autoFill="0" autoLine="0" autoPict="0">
                <anchor moveWithCells="1" sizeWithCells="1">
                  <from>
                    <xdr:col>8</xdr:col>
                    <xdr:colOff>624840</xdr:colOff>
                    <xdr:row>16</xdr:row>
                    <xdr:rowOff>22860</xdr:rowOff>
                  </from>
                  <to>
                    <xdr:col>8</xdr:col>
                    <xdr:colOff>929640</xdr:colOff>
                    <xdr:row>17</xdr:row>
                    <xdr:rowOff>0</xdr:rowOff>
                  </to>
                </anchor>
              </controlPr>
            </control>
          </mc:Choice>
        </mc:AlternateContent>
        <mc:AlternateContent xmlns:mc="http://schemas.openxmlformats.org/markup-compatibility/2006">
          <mc:Choice Requires="x14">
            <control shapeId="2086" r:id="rId23" name="Check Box 38">
              <controlPr locked="0" defaultSize="0" autoFill="0" autoLine="0" autoPict="0">
                <anchor moveWithCells="1" sizeWithCells="1">
                  <from>
                    <xdr:col>8</xdr:col>
                    <xdr:colOff>624840</xdr:colOff>
                    <xdr:row>18</xdr:row>
                    <xdr:rowOff>22860</xdr:rowOff>
                  </from>
                  <to>
                    <xdr:col>8</xdr:col>
                    <xdr:colOff>929640</xdr:colOff>
                    <xdr:row>19</xdr:row>
                    <xdr:rowOff>0</xdr:rowOff>
                  </to>
                </anchor>
              </controlPr>
            </control>
          </mc:Choice>
        </mc:AlternateContent>
        <mc:AlternateContent xmlns:mc="http://schemas.openxmlformats.org/markup-compatibility/2006">
          <mc:Choice Requires="x14">
            <control shapeId="2088" r:id="rId24" name="Check Box 40">
              <controlPr locked="0" defaultSize="0" autoFill="0" autoLine="0" autoPict="0">
                <anchor moveWithCells="1" sizeWithCells="1">
                  <from>
                    <xdr:col>8</xdr:col>
                    <xdr:colOff>624840</xdr:colOff>
                    <xdr:row>20</xdr:row>
                    <xdr:rowOff>22860</xdr:rowOff>
                  </from>
                  <to>
                    <xdr:col>8</xdr:col>
                    <xdr:colOff>929640</xdr:colOff>
                    <xdr:row>21</xdr:row>
                    <xdr:rowOff>0</xdr:rowOff>
                  </to>
                </anchor>
              </controlPr>
            </control>
          </mc:Choice>
        </mc:AlternateContent>
        <mc:AlternateContent xmlns:mc="http://schemas.openxmlformats.org/markup-compatibility/2006">
          <mc:Choice Requires="x14">
            <control shapeId="2090" r:id="rId25" name="Check Box 42">
              <controlPr locked="0" defaultSize="0" autoFill="0" autoLine="0" autoPict="0">
                <anchor moveWithCells="1" sizeWithCells="1">
                  <from>
                    <xdr:col>8</xdr:col>
                    <xdr:colOff>624840</xdr:colOff>
                    <xdr:row>22</xdr:row>
                    <xdr:rowOff>22860</xdr:rowOff>
                  </from>
                  <to>
                    <xdr:col>8</xdr:col>
                    <xdr:colOff>929640</xdr:colOff>
                    <xdr:row>23</xdr:row>
                    <xdr:rowOff>0</xdr:rowOff>
                  </to>
                </anchor>
              </controlPr>
            </control>
          </mc:Choice>
        </mc:AlternateContent>
        <mc:AlternateContent xmlns:mc="http://schemas.openxmlformats.org/markup-compatibility/2006">
          <mc:Choice Requires="x14">
            <control shapeId="2092" r:id="rId26" name="Check Box 44">
              <controlPr locked="0" defaultSize="0" autoFill="0" autoLine="0" autoPict="0">
                <anchor moveWithCells="1" sizeWithCells="1">
                  <from>
                    <xdr:col>8</xdr:col>
                    <xdr:colOff>624840</xdr:colOff>
                    <xdr:row>24</xdr:row>
                    <xdr:rowOff>22860</xdr:rowOff>
                  </from>
                  <to>
                    <xdr:col>8</xdr:col>
                    <xdr:colOff>929640</xdr:colOff>
                    <xdr:row>25</xdr:row>
                    <xdr:rowOff>0</xdr:rowOff>
                  </to>
                </anchor>
              </controlPr>
            </control>
          </mc:Choice>
        </mc:AlternateContent>
        <mc:AlternateContent xmlns:mc="http://schemas.openxmlformats.org/markup-compatibility/2006">
          <mc:Choice Requires="x14">
            <control shapeId="2095" r:id="rId27" name="Check Box 47">
              <controlPr locked="0" defaultSize="0" autoFill="0" autoLine="0" autoPict="0">
                <anchor moveWithCells="1" sizeWithCells="1">
                  <from>
                    <xdr:col>8</xdr:col>
                    <xdr:colOff>129540</xdr:colOff>
                    <xdr:row>30</xdr:row>
                    <xdr:rowOff>0</xdr:rowOff>
                  </from>
                  <to>
                    <xdr:col>8</xdr:col>
                    <xdr:colOff>495300</xdr:colOff>
                    <xdr:row>31</xdr:row>
                    <xdr:rowOff>15240</xdr:rowOff>
                  </to>
                </anchor>
              </controlPr>
            </control>
          </mc:Choice>
        </mc:AlternateContent>
        <mc:AlternateContent xmlns:mc="http://schemas.openxmlformats.org/markup-compatibility/2006">
          <mc:Choice Requires="x14">
            <control shapeId="2096" r:id="rId28" name="Check Box 48">
              <controlPr locked="0" defaultSize="0" autoFill="0" autoLine="0" autoPict="0">
                <anchor moveWithCells="1" sizeWithCells="1">
                  <from>
                    <xdr:col>8</xdr:col>
                    <xdr:colOff>624840</xdr:colOff>
                    <xdr:row>30</xdr:row>
                    <xdr:rowOff>22860</xdr:rowOff>
                  </from>
                  <to>
                    <xdr:col>8</xdr:col>
                    <xdr:colOff>929640</xdr:colOff>
                    <xdr:row>31</xdr:row>
                    <xdr:rowOff>0</xdr:rowOff>
                  </to>
                </anchor>
              </controlPr>
            </control>
          </mc:Choice>
        </mc:AlternateContent>
        <mc:AlternateContent xmlns:mc="http://schemas.openxmlformats.org/markup-compatibility/2006">
          <mc:Choice Requires="x14">
            <control shapeId="2097" r:id="rId29" name="Check Box 49">
              <controlPr locked="0" defaultSize="0" autoFill="0" autoLine="0" autoPict="0">
                <anchor moveWithCells="1" sizeWithCells="1">
                  <from>
                    <xdr:col>8</xdr:col>
                    <xdr:colOff>129540</xdr:colOff>
                    <xdr:row>32</xdr:row>
                    <xdr:rowOff>0</xdr:rowOff>
                  </from>
                  <to>
                    <xdr:col>8</xdr:col>
                    <xdr:colOff>495300</xdr:colOff>
                    <xdr:row>33</xdr:row>
                    <xdr:rowOff>15240</xdr:rowOff>
                  </to>
                </anchor>
              </controlPr>
            </control>
          </mc:Choice>
        </mc:AlternateContent>
        <mc:AlternateContent xmlns:mc="http://schemas.openxmlformats.org/markup-compatibility/2006">
          <mc:Choice Requires="x14">
            <control shapeId="2098" r:id="rId30" name="Check Box 50">
              <controlPr locked="0" defaultSize="0" autoFill="0" autoLine="0" autoPict="0">
                <anchor moveWithCells="1" sizeWithCells="1">
                  <from>
                    <xdr:col>8</xdr:col>
                    <xdr:colOff>624840</xdr:colOff>
                    <xdr:row>32</xdr:row>
                    <xdr:rowOff>22860</xdr:rowOff>
                  </from>
                  <to>
                    <xdr:col>8</xdr:col>
                    <xdr:colOff>929640</xdr:colOff>
                    <xdr:row>33</xdr:row>
                    <xdr:rowOff>0</xdr:rowOff>
                  </to>
                </anchor>
              </controlPr>
            </control>
          </mc:Choice>
        </mc:AlternateContent>
        <mc:AlternateContent xmlns:mc="http://schemas.openxmlformats.org/markup-compatibility/2006">
          <mc:Choice Requires="x14">
            <control shapeId="2099" r:id="rId31" name="Check Box 51">
              <controlPr locked="0" defaultSize="0" autoFill="0" autoLine="0" autoPict="0">
                <anchor moveWithCells="1" sizeWithCells="1">
                  <from>
                    <xdr:col>8</xdr:col>
                    <xdr:colOff>129540</xdr:colOff>
                    <xdr:row>34</xdr:row>
                    <xdr:rowOff>0</xdr:rowOff>
                  </from>
                  <to>
                    <xdr:col>8</xdr:col>
                    <xdr:colOff>495300</xdr:colOff>
                    <xdr:row>35</xdr:row>
                    <xdr:rowOff>15240</xdr:rowOff>
                  </to>
                </anchor>
              </controlPr>
            </control>
          </mc:Choice>
        </mc:AlternateContent>
        <mc:AlternateContent xmlns:mc="http://schemas.openxmlformats.org/markup-compatibility/2006">
          <mc:Choice Requires="x14">
            <control shapeId="2100" r:id="rId32" name="Check Box 52">
              <controlPr locked="0" defaultSize="0" autoFill="0" autoLine="0" autoPict="0">
                <anchor moveWithCells="1" sizeWithCells="1">
                  <from>
                    <xdr:col>8</xdr:col>
                    <xdr:colOff>624840</xdr:colOff>
                    <xdr:row>34</xdr:row>
                    <xdr:rowOff>22860</xdr:rowOff>
                  </from>
                  <to>
                    <xdr:col>8</xdr:col>
                    <xdr:colOff>929640</xdr:colOff>
                    <xdr:row>35</xdr:row>
                    <xdr:rowOff>0</xdr:rowOff>
                  </to>
                </anchor>
              </controlPr>
            </control>
          </mc:Choice>
        </mc:AlternateContent>
        <mc:AlternateContent xmlns:mc="http://schemas.openxmlformats.org/markup-compatibility/2006">
          <mc:Choice Requires="x14">
            <control shapeId="2101" r:id="rId33" name="Check Box 53">
              <controlPr locked="0" defaultSize="0" autoFill="0" autoLine="0" autoPict="0">
                <anchor moveWithCells="1" sizeWithCells="1">
                  <from>
                    <xdr:col>8</xdr:col>
                    <xdr:colOff>129540</xdr:colOff>
                    <xdr:row>36</xdr:row>
                    <xdr:rowOff>0</xdr:rowOff>
                  </from>
                  <to>
                    <xdr:col>8</xdr:col>
                    <xdr:colOff>495300</xdr:colOff>
                    <xdr:row>37</xdr:row>
                    <xdr:rowOff>15240</xdr:rowOff>
                  </to>
                </anchor>
              </controlPr>
            </control>
          </mc:Choice>
        </mc:AlternateContent>
        <mc:AlternateContent xmlns:mc="http://schemas.openxmlformats.org/markup-compatibility/2006">
          <mc:Choice Requires="x14">
            <control shapeId="2102" r:id="rId34" name="Check Box 54">
              <controlPr locked="0" defaultSize="0" autoFill="0" autoLine="0" autoPict="0">
                <anchor moveWithCells="1" sizeWithCells="1">
                  <from>
                    <xdr:col>8</xdr:col>
                    <xdr:colOff>624840</xdr:colOff>
                    <xdr:row>36</xdr:row>
                    <xdr:rowOff>22860</xdr:rowOff>
                  </from>
                  <to>
                    <xdr:col>8</xdr:col>
                    <xdr:colOff>929640</xdr:colOff>
                    <xdr:row>37</xdr:row>
                    <xdr:rowOff>0</xdr:rowOff>
                  </to>
                </anchor>
              </controlPr>
            </control>
          </mc:Choice>
        </mc:AlternateContent>
        <mc:AlternateContent xmlns:mc="http://schemas.openxmlformats.org/markup-compatibility/2006">
          <mc:Choice Requires="x14">
            <control shapeId="2103" r:id="rId35" name="Check Box 55">
              <controlPr locked="0" defaultSize="0" autoFill="0" autoLine="0" autoPict="0">
                <anchor moveWithCells="1" sizeWithCells="1">
                  <from>
                    <xdr:col>8</xdr:col>
                    <xdr:colOff>129540</xdr:colOff>
                    <xdr:row>38</xdr:row>
                    <xdr:rowOff>0</xdr:rowOff>
                  </from>
                  <to>
                    <xdr:col>8</xdr:col>
                    <xdr:colOff>495300</xdr:colOff>
                    <xdr:row>39</xdr:row>
                    <xdr:rowOff>15240</xdr:rowOff>
                  </to>
                </anchor>
              </controlPr>
            </control>
          </mc:Choice>
        </mc:AlternateContent>
        <mc:AlternateContent xmlns:mc="http://schemas.openxmlformats.org/markup-compatibility/2006">
          <mc:Choice Requires="x14">
            <control shapeId="2104" r:id="rId36" name="Check Box 56">
              <controlPr locked="0" defaultSize="0" autoFill="0" autoLine="0" autoPict="0">
                <anchor moveWithCells="1" sizeWithCells="1">
                  <from>
                    <xdr:col>8</xdr:col>
                    <xdr:colOff>624840</xdr:colOff>
                    <xdr:row>38</xdr:row>
                    <xdr:rowOff>22860</xdr:rowOff>
                  </from>
                  <to>
                    <xdr:col>8</xdr:col>
                    <xdr:colOff>929640</xdr:colOff>
                    <xdr:row>39</xdr:row>
                    <xdr:rowOff>0</xdr:rowOff>
                  </to>
                </anchor>
              </controlPr>
            </control>
          </mc:Choice>
        </mc:AlternateContent>
        <mc:AlternateContent xmlns:mc="http://schemas.openxmlformats.org/markup-compatibility/2006">
          <mc:Choice Requires="x14">
            <control shapeId="2105" r:id="rId37" name="Check Box 57">
              <controlPr locked="0" defaultSize="0" autoFill="0" autoLine="0" autoPict="0">
                <anchor moveWithCells="1" sizeWithCells="1">
                  <from>
                    <xdr:col>3</xdr:col>
                    <xdr:colOff>91440</xdr:colOff>
                    <xdr:row>30</xdr:row>
                    <xdr:rowOff>15240</xdr:rowOff>
                  </from>
                  <to>
                    <xdr:col>3</xdr:col>
                    <xdr:colOff>396240</xdr:colOff>
                    <xdr:row>31</xdr:row>
                    <xdr:rowOff>0</xdr:rowOff>
                  </to>
                </anchor>
              </controlPr>
            </control>
          </mc:Choice>
        </mc:AlternateContent>
        <mc:AlternateContent xmlns:mc="http://schemas.openxmlformats.org/markup-compatibility/2006">
          <mc:Choice Requires="x14">
            <control shapeId="2107" r:id="rId38" name="Check Box 59">
              <controlPr locked="0" defaultSize="0" autoFill="0" autoLine="0" autoPict="0">
                <anchor moveWithCells="1" sizeWithCells="1">
                  <from>
                    <xdr:col>3</xdr:col>
                    <xdr:colOff>670560</xdr:colOff>
                    <xdr:row>30</xdr:row>
                    <xdr:rowOff>15240</xdr:rowOff>
                  </from>
                  <to>
                    <xdr:col>4</xdr:col>
                    <xdr:colOff>22860</xdr:colOff>
                    <xdr:row>31</xdr:row>
                    <xdr:rowOff>0</xdr:rowOff>
                  </to>
                </anchor>
              </controlPr>
            </control>
          </mc:Choice>
        </mc:AlternateContent>
        <mc:AlternateContent xmlns:mc="http://schemas.openxmlformats.org/markup-compatibility/2006">
          <mc:Choice Requires="x14">
            <control shapeId="2108" r:id="rId39" name="Check Box 60">
              <controlPr locked="0" defaultSize="0" autoFill="0" autoLine="0" autoPict="0">
                <anchor moveWithCells="1" sizeWithCells="1">
                  <from>
                    <xdr:col>3</xdr:col>
                    <xdr:colOff>381000</xdr:colOff>
                    <xdr:row>30</xdr:row>
                    <xdr:rowOff>0</xdr:rowOff>
                  </from>
                  <to>
                    <xdr:col>3</xdr:col>
                    <xdr:colOff>685800</xdr:colOff>
                    <xdr:row>31</xdr:row>
                    <xdr:rowOff>0</xdr:rowOff>
                  </to>
                </anchor>
              </controlPr>
            </control>
          </mc:Choice>
        </mc:AlternateContent>
        <mc:AlternateContent xmlns:mc="http://schemas.openxmlformats.org/markup-compatibility/2006">
          <mc:Choice Requires="x14">
            <control shapeId="2111" r:id="rId40" name="Check Box 63">
              <controlPr locked="0" defaultSize="0" autoFill="0" autoLine="0" autoPict="0">
                <anchor moveWithCells="1" sizeWithCells="1">
                  <from>
                    <xdr:col>3</xdr:col>
                    <xdr:colOff>91440</xdr:colOff>
                    <xdr:row>32</xdr:row>
                    <xdr:rowOff>15240</xdr:rowOff>
                  </from>
                  <to>
                    <xdr:col>3</xdr:col>
                    <xdr:colOff>396240</xdr:colOff>
                    <xdr:row>33</xdr:row>
                    <xdr:rowOff>0</xdr:rowOff>
                  </to>
                </anchor>
              </controlPr>
            </control>
          </mc:Choice>
        </mc:AlternateContent>
        <mc:AlternateContent xmlns:mc="http://schemas.openxmlformats.org/markup-compatibility/2006">
          <mc:Choice Requires="x14">
            <control shapeId="2112" r:id="rId41" name="Check Box 64">
              <controlPr locked="0" defaultSize="0" autoFill="0" autoLine="0" autoPict="0">
                <anchor moveWithCells="1" sizeWithCells="1">
                  <from>
                    <xdr:col>3</xdr:col>
                    <xdr:colOff>670560</xdr:colOff>
                    <xdr:row>32</xdr:row>
                    <xdr:rowOff>15240</xdr:rowOff>
                  </from>
                  <to>
                    <xdr:col>4</xdr:col>
                    <xdr:colOff>22860</xdr:colOff>
                    <xdr:row>33</xdr:row>
                    <xdr:rowOff>0</xdr:rowOff>
                  </to>
                </anchor>
              </controlPr>
            </control>
          </mc:Choice>
        </mc:AlternateContent>
        <mc:AlternateContent xmlns:mc="http://schemas.openxmlformats.org/markup-compatibility/2006">
          <mc:Choice Requires="x14">
            <control shapeId="2113" r:id="rId42" name="Check Box 65">
              <controlPr locked="0" defaultSize="0" autoFill="0" autoLine="0" autoPict="0">
                <anchor moveWithCells="1" sizeWithCells="1">
                  <from>
                    <xdr:col>3</xdr:col>
                    <xdr:colOff>381000</xdr:colOff>
                    <xdr:row>32</xdr:row>
                    <xdr:rowOff>0</xdr:rowOff>
                  </from>
                  <to>
                    <xdr:col>3</xdr:col>
                    <xdr:colOff>685800</xdr:colOff>
                    <xdr:row>33</xdr:row>
                    <xdr:rowOff>0</xdr:rowOff>
                  </to>
                </anchor>
              </controlPr>
            </control>
          </mc:Choice>
        </mc:AlternateContent>
        <mc:AlternateContent xmlns:mc="http://schemas.openxmlformats.org/markup-compatibility/2006">
          <mc:Choice Requires="x14">
            <control shapeId="2115" r:id="rId43" name="Check Box 67">
              <controlPr locked="0" defaultSize="0" autoFill="0" autoLine="0" autoPict="0">
                <anchor moveWithCells="1" sizeWithCells="1">
                  <from>
                    <xdr:col>3</xdr:col>
                    <xdr:colOff>91440</xdr:colOff>
                    <xdr:row>34</xdr:row>
                    <xdr:rowOff>15240</xdr:rowOff>
                  </from>
                  <to>
                    <xdr:col>3</xdr:col>
                    <xdr:colOff>396240</xdr:colOff>
                    <xdr:row>35</xdr:row>
                    <xdr:rowOff>0</xdr:rowOff>
                  </to>
                </anchor>
              </controlPr>
            </control>
          </mc:Choice>
        </mc:AlternateContent>
        <mc:AlternateContent xmlns:mc="http://schemas.openxmlformats.org/markup-compatibility/2006">
          <mc:Choice Requires="x14">
            <control shapeId="2116" r:id="rId44" name="Check Box 68">
              <controlPr locked="0" defaultSize="0" autoFill="0" autoLine="0" autoPict="0">
                <anchor moveWithCells="1" sizeWithCells="1">
                  <from>
                    <xdr:col>3</xdr:col>
                    <xdr:colOff>670560</xdr:colOff>
                    <xdr:row>34</xdr:row>
                    <xdr:rowOff>15240</xdr:rowOff>
                  </from>
                  <to>
                    <xdr:col>4</xdr:col>
                    <xdr:colOff>22860</xdr:colOff>
                    <xdr:row>35</xdr:row>
                    <xdr:rowOff>0</xdr:rowOff>
                  </to>
                </anchor>
              </controlPr>
            </control>
          </mc:Choice>
        </mc:AlternateContent>
        <mc:AlternateContent xmlns:mc="http://schemas.openxmlformats.org/markup-compatibility/2006">
          <mc:Choice Requires="x14">
            <control shapeId="2117" r:id="rId45" name="Check Box 69">
              <controlPr locked="0" defaultSize="0" autoFill="0" autoLine="0" autoPict="0">
                <anchor moveWithCells="1" sizeWithCells="1">
                  <from>
                    <xdr:col>3</xdr:col>
                    <xdr:colOff>381000</xdr:colOff>
                    <xdr:row>34</xdr:row>
                    <xdr:rowOff>0</xdr:rowOff>
                  </from>
                  <to>
                    <xdr:col>3</xdr:col>
                    <xdr:colOff>685800</xdr:colOff>
                    <xdr:row>35</xdr:row>
                    <xdr:rowOff>0</xdr:rowOff>
                  </to>
                </anchor>
              </controlPr>
            </control>
          </mc:Choice>
        </mc:AlternateContent>
        <mc:AlternateContent xmlns:mc="http://schemas.openxmlformats.org/markup-compatibility/2006">
          <mc:Choice Requires="x14">
            <control shapeId="2118" r:id="rId46" name="Check Box 70">
              <controlPr locked="0" defaultSize="0" autoFill="0" autoLine="0" autoPict="0">
                <anchor moveWithCells="1" sizeWithCells="1">
                  <from>
                    <xdr:col>3</xdr:col>
                    <xdr:colOff>91440</xdr:colOff>
                    <xdr:row>36</xdr:row>
                    <xdr:rowOff>15240</xdr:rowOff>
                  </from>
                  <to>
                    <xdr:col>3</xdr:col>
                    <xdr:colOff>396240</xdr:colOff>
                    <xdr:row>37</xdr:row>
                    <xdr:rowOff>0</xdr:rowOff>
                  </to>
                </anchor>
              </controlPr>
            </control>
          </mc:Choice>
        </mc:AlternateContent>
        <mc:AlternateContent xmlns:mc="http://schemas.openxmlformats.org/markup-compatibility/2006">
          <mc:Choice Requires="x14">
            <control shapeId="2119" r:id="rId47" name="Check Box 71">
              <controlPr locked="0" defaultSize="0" autoFill="0" autoLine="0" autoPict="0">
                <anchor moveWithCells="1" sizeWithCells="1">
                  <from>
                    <xdr:col>3</xdr:col>
                    <xdr:colOff>670560</xdr:colOff>
                    <xdr:row>36</xdr:row>
                    <xdr:rowOff>15240</xdr:rowOff>
                  </from>
                  <to>
                    <xdr:col>4</xdr:col>
                    <xdr:colOff>22860</xdr:colOff>
                    <xdr:row>37</xdr:row>
                    <xdr:rowOff>0</xdr:rowOff>
                  </to>
                </anchor>
              </controlPr>
            </control>
          </mc:Choice>
        </mc:AlternateContent>
        <mc:AlternateContent xmlns:mc="http://schemas.openxmlformats.org/markup-compatibility/2006">
          <mc:Choice Requires="x14">
            <control shapeId="2120" r:id="rId48" name="Check Box 72">
              <controlPr locked="0" defaultSize="0" autoFill="0" autoLine="0" autoPict="0">
                <anchor moveWithCells="1" sizeWithCells="1">
                  <from>
                    <xdr:col>3</xdr:col>
                    <xdr:colOff>381000</xdr:colOff>
                    <xdr:row>36</xdr:row>
                    <xdr:rowOff>0</xdr:rowOff>
                  </from>
                  <to>
                    <xdr:col>3</xdr:col>
                    <xdr:colOff>685800</xdr:colOff>
                    <xdr:row>37</xdr:row>
                    <xdr:rowOff>0</xdr:rowOff>
                  </to>
                </anchor>
              </controlPr>
            </control>
          </mc:Choice>
        </mc:AlternateContent>
        <mc:AlternateContent xmlns:mc="http://schemas.openxmlformats.org/markup-compatibility/2006">
          <mc:Choice Requires="x14">
            <control shapeId="2121" r:id="rId49" name="Check Box 73">
              <controlPr locked="0" defaultSize="0" autoFill="0" autoLine="0" autoPict="0">
                <anchor moveWithCells="1" sizeWithCells="1">
                  <from>
                    <xdr:col>3</xdr:col>
                    <xdr:colOff>91440</xdr:colOff>
                    <xdr:row>38</xdr:row>
                    <xdr:rowOff>15240</xdr:rowOff>
                  </from>
                  <to>
                    <xdr:col>3</xdr:col>
                    <xdr:colOff>396240</xdr:colOff>
                    <xdr:row>39</xdr:row>
                    <xdr:rowOff>0</xdr:rowOff>
                  </to>
                </anchor>
              </controlPr>
            </control>
          </mc:Choice>
        </mc:AlternateContent>
        <mc:AlternateContent xmlns:mc="http://schemas.openxmlformats.org/markup-compatibility/2006">
          <mc:Choice Requires="x14">
            <control shapeId="2122" r:id="rId50" name="Check Box 74">
              <controlPr locked="0" defaultSize="0" autoFill="0" autoLine="0" autoPict="0">
                <anchor moveWithCells="1" sizeWithCells="1">
                  <from>
                    <xdr:col>3</xdr:col>
                    <xdr:colOff>670560</xdr:colOff>
                    <xdr:row>38</xdr:row>
                    <xdr:rowOff>15240</xdr:rowOff>
                  </from>
                  <to>
                    <xdr:col>4</xdr:col>
                    <xdr:colOff>22860</xdr:colOff>
                    <xdr:row>39</xdr:row>
                    <xdr:rowOff>0</xdr:rowOff>
                  </to>
                </anchor>
              </controlPr>
            </control>
          </mc:Choice>
        </mc:AlternateContent>
        <mc:AlternateContent xmlns:mc="http://schemas.openxmlformats.org/markup-compatibility/2006">
          <mc:Choice Requires="x14">
            <control shapeId="2123" r:id="rId51" name="Check Box 75">
              <controlPr locked="0" defaultSize="0" autoFill="0" autoLine="0" autoPict="0">
                <anchor moveWithCells="1" sizeWithCells="1">
                  <from>
                    <xdr:col>3</xdr:col>
                    <xdr:colOff>381000</xdr:colOff>
                    <xdr:row>38</xdr:row>
                    <xdr:rowOff>0</xdr:rowOff>
                  </from>
                  <to>
                    <xdr:col>3</xdr:col>
                    <xdr:colOff>685800</xdr:colOff>
                    <xdr:row>39</xdr:row>
                    <xdr:rowOff>0</xdr:rowOff>
                  </to>
                </anchor>
              </controlPr>
            </control>
          </mc:Choice>
        </mc:AlternateContent>
        <mc:AlternateContent xmlns:mc="http://schemas.openxmlformats.org/markup-compatibility/2006">
          <mc:Choice Requires="x14">
            <control shapeId="2124" r:id="rId52" name="Check Box 76">
              <controlPr locked="0" defaultSize="0" autoFill="0" autoLine="0" autoPict="0">
                <anchor moveWithCells="1" sizeWithCells="1">
                  <from>
                    <xdr:col>3</xdr:col>
                    <xdr:colOff>129540</xdr:colOff>
                    <xdr:row>8</xdr:row>
                    <xdr:rowOff>0</xdr:rowOff>
                  </from>
                  <to>
                    <xdr:col>3</xdr:col>
                    <xdr:colOff>495300</xdr:colOff>
                    <xdr:row>9</xdr:row>
                    <xdr:rowOff>15240</xdr:rowOff>
                  </to>
                </anchor>
              </controlPr>
            </control>
          </mc:Choice>
        </mc:AlternateContent>
        <mc:AlternateContent xmlns:mc="http://schemas.openxmlformats.org/markup-compatibility/2006">
          <mc:Choice Requires="x14">
            <control shapeId="2126" r:id="rId53" name="Check Box 78">
              <controlPr locked="0" defaultSize="0" autoFill="0" autoLine="0" autoPict="0">
                <anchor moveWithCells="1" sizeWithCells="1">
                  <from>
                    <xdr:col>3</xdr:col>
                    <xdr:colOff>129540</xdr:colOff>
                    <xdr:row>10</xdr:row>
                    <xdr:rowOff>0</xdr:rowOff>
                  </from>
                  <to>
                    <xdr:col>3</xdr:col>
                    <xdr:colOff>495300</xdr:colOff>
                    <xdr:row>11</xdr:row>
                    <xdr:rowOff>15240</xdr:rowOff>
                  </to>
                </anchor>
              </controlPr>
            </control>
          </mc:Choice>
        </mc:AlternateContent>
        <mc:AlternateContent xmlns:mc="http://schemas.openxmlformats.org/markup-compatibility/2006">
          <mc:Choice Requires="x14">
            <control shapeId="2128" r:id="rId54" name="Check Box 80">
              <controlPr locked="0" defaultSize="0" autoFill="0" autoLine="0" autoPict="0">
                <anchor moveWithCells="1" sizeWithCells="1">
                  <from>
                    <xdr:col>3</xdr:col>
                    <xdr:colOff>129540</xdr:colOff>
                    <xdr:row>12</xdr:row>
                    <xdr:rowOff>0</xdr:rowOff>
                  </from>
                  <to>
                    <xdr:col>3</xdr:col>
                    <xdr:colOff>495300</xdr:colOff>
                    <xdr:row>13</xdr:row>
                    <xdr:rowOff>15240</xdr:rowOff>
                  </to>
                </anchor>
              </controlPr>
            </control>
          </mc:Choice>
        </mc:AlternateContent>
        <mc:AlternateContent xmlns:mc="http://schemas.openxmlformats.org/markup-compatibility/2006">
          <mc:Choice Requires="x14">
            <control shapeId="2130" r:id="rId55" name="Check Box 82">
              <controlPr locked="0" defaultSize="0" autoFill="0" autoLine="0" autoPict="0">
                <anchor moveWithCells="1" sizeWithCells="1">
                  <from>
                    <xdr:col>3</xdr:col>
                    <xdr:colOff>129540</xdr:colOff>
                    <xdr:row>14</xdr:row>
                    <xdr:rowOff>0</xdr:rowOff>
                  </from>
                  <to>
                    <xdr:col>3</xdr:col>
                    <xdr:colOff>495300</xdr:colOff>
                    <xdr:row>15</xdr:row>
                    <xdr:rowOff>15240</xdr:rowOff>
                  </to>
                </anchor>
              </controlPr>
            </control>
          </mc:Choice>
        </mc:AlternateContent>
        <mc:AlternateContent xmlns:mc="http://schemas.openxmlformats.org/markup-compatibility/2006">
          <mc:Choice Requires="x14">
            <control shapeId="2132" r:id="rId56" name="Check Box 84">
              <controlPr locked="0" defaultSize="0" autoFill="0" autoLine="0" autoPict="0">
                <anchor moveWithCells="1" sizeWithCells="1">
                  <from>
                    <xdr:col>3</xdr:col>
                    <xdr:colOff>129540</xdr:colOff>
                    <xdr:row>16</xdr:row>
                    <xdr:rowOff>0</xdr:rowOff>
                  </from>
                  <to>
                    <xdr:col>3</xdr:col>
                    <xdr:colOff>495300</xdr:colOff>
                    <xdr:row>17</xdr:row>
                    <xdr:rowOff>15240</xdr:rowOff>
                  </to>
                </anchor>
              </controlPr>
            </control>
          </mc:Choice>
        </mc:AlternateContent>
        <mc:AlternateContent xmlns:mc="http://schemas.openxmlformats.org/markup-compatibility/2006">
          <mc:Choice Requires="x14">
            <control shapeId="2134" r:id="rId57" name="Check Box 86">
              <controlPr locked="0" defaultSize="0" autoFill="0" autoLine="0" autoPict="0">
                <anchor moveWithCells="1" sizeWithCells="1">
                  <from>
                    <xdr:col>3</xdr:col>
                    <xdr:colOff>129540</xdr:colOff>
                    <xdr:row>18</xdr:row>
                    <xdr:rowOff>0</xdr:rowOff>
                  </from>
                  <to>
                    <xdr:col>3</xdr:col>
                    <xdr:colOff>495300</xdr:colOff>
                    <xdr:row>19</xdr:row>
                    <xdr:rowOff>15240</xdr:rowOff>
                  </to>
                </anchor>
              </controlPr>
            </control>
          </mc:Choice>
        </mc:AlternateContent>
        <mc:AlternateContent xmlns:mc="http://schemas.openxmlformats.org/markup-compatibility/2006">
          <mc:Choice Requires="x14">
            <control shapeId="2136" r:id="rId58" name="Check Box 88">
              <controlPr locked="0" defaultSize="0" autoFill="0" autoLine="0" autoPict="0">
                <anchor moveWithCells="1" sizeWithCells="1">
                  <from>
                    <xdr:col>3</xdr:col>
                    <xdr:colOff>129540</xdr:colOff>
                    <xdr:row>20</xdr:row>
                    <xdr:rowOff>0</xdr:rowOff>
                  </from>
                  <to>
                    <xdr:col>3</xdr:col>
                    <xdr:colOff>495300</xdr:colOff>
                    <xdr:row>21</xdr:row>
                    <xdr:rowOff>15240</xdr:rowOff>
                  </to>
                </anchor>
              </controlPr>
            </control>
          </mc:Choice>
        </mc:AlternateContent>
        <mc:AlternateContent xmlns:mc="http://schemas.openxmlformats.org/markup-compatibility/2006">
          <mc:Choice Requires="x14">
            <control shapeId="2138" r:id="rId59" name="Check Box 90">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141" r:id="rId60" name="Check Box 93">
              <controlPr locked="0" defaultSize="0" autoFill="0" autoLine="0" autoPict="0">
                <anchor moveWithCells="1" sizeWithCells="1">
                  <from>
                    <xdr:col>8</xdr:col>
                    <xdr:colOff>624840</xdr:colOff>
                    <xdr:row>6</xdr:row>
                    <xdr:rowOff>22860</xdr:rowOff>
                  </from>
                  <to>
                    <xdr:col>8</xdr:col>
                    <xdr:colOff>929640</xdr:colOff>
                    <xdr:row>7</xdr:row>
                    <xdr:rowOff>0</xdr:rowOff>
                  </to>
                </anchor>
              </controlPr>
            </control>
          </mc:Choice>
        </mc:AlternateContent>
        <mc:AlternateContent xmlns:mc="http://schemas.openxmlformats.org/markup-compatibility/2006">
          <mc:Choice Requires="x14">
            <control shapeId="2143" r:id="rId61" name="Check Box 95">
              <controlPr locked="0" defaultSize="0" autoFill="0" autoLine="0" autoPict="0">
                <anchor moveWithCells="1" sizeWithCells="1">
                  <from>
                    <xdr:col>8</xdr:col>
                    <xdr:colOff>624840</xdr:colOff>
                    <xdr:row>8</xdr:row>
                    <xdr:rowOff>22860</xdr:rowOff>
                  </from>
                  <to>
                    <xdr:col>8</xdr:col>
                    <xdr:colOff>929640</xdr:colOff>
                    <xdr:row>9</xdr:row>
                    <xdr:rowOff>0</xdr:rowOff>
                  </to>
                </anchor>
              </controlPr>
            </control>
          </mc:Choice>
        </mc:AlternateContent>
        <mc:AlternateContent xmlns:mc="http://schemas.openxmlformats.org/markup-compatibility/2006">
          <mc:Choice Requires="x14">
            <control shapeId="2147" r:id="rId62" name="Check Box 99">
              <controlPr locked="0" defaultSize="0" autoFill="0" autoLine="0" autoPict="0">
                <anchor moveWithCells="1" sizeWithCells="1">
                  <from>
                    <xdr:col>8</xdr:col>
                    <xdr:colOff>624840</xdr:colOff>
                    <xdr:row>10</xdr:row>
                    <xdr:rowOff>22860</xdr:rowOff>
                  </from>
                  <to>
                    <xdr:col>8</xdr:col>
                    <xdr:colOff>929640</xdr:colOff>
                    <xdr:row>11</xdr:row>
                    <xdr:rowOff>0</xdr:rowOff>
                  </to>
                </anchor>
              </controlPr>
            </control>
          </mc:Choice>
        </mc:AlternateContent>
        <mc:AlternateContent xmlns:mc="http://schemas.openxmlformats.org/markup-compatibility/2006">
          <mc:Choice Requires="x14">
            <control shapeId="2149" r:id="rId63" name="Check Box 101">
              <controlPr locked="0" defaultSize="0" autoFill="0" autoLine="0" autoPict="0">
                <anchor moveWithCells="1" sizeWithCells="1">
                  <from>
                    <xdr:col>8</xdr:col>
                    <xdr:colOff>624840</xdr:colOff>
                    <xdr:row>12</xdr:row>
                    <xdr:rowOff>22860</xdr:rowOff>
                  </from>
                  <to>
                    <xdr:col>8</xdr:col>
                    <xdr:colOff>929640</xdr:colOff>
                    <xdr:row>13</xdr:row>
                    <xdr:rowOff>0</xdr:rowOff>
                  </to>
                </anchor>
              </controlPr>
            </control>
          </mc:Choice>
        </mc:AlternateContent>
        <mc:AlternateContent xmlns:mc="http://schemas.openxmlformats.org/markup-compatibility/2006">
          <mc:Choice Requires="x14">
            <control shapeId="2151" r:id="rId64" name="Check Box 103">
              <controlPr locked="0" defaultSize="0" autoFill="0" autoLine="0" autoPict="0">
                <anchor moveWithCells="1" sizeWithCells="1">
                  <from>
                    <xdr:col>8</xdr:col>
                    <xdr:colOff>624840</xdr:colOff>
                    <xdr:row>14</xdr:row>
                    <xdr:rowOff>22860</xdr:rowOff>
                  </from>
                  <to>
                    <xdr:col>8</xdr:col>
                    <xdr:colOff>929640</xdr:colOff>
                    <xdr:row>15</xdr:row>
                    <xdr:rowOff>0</xdr:rowOff>
                  </to>
                </anchor>
              </controlPr>
            </control>
          </mc:Choice>
        </mc:AlternateContent>
        <mc:AlternateContent xmlns:mc="http://schemas.openxmlformats.org/markup-compatibility/2006">
          <mc:Choice Requires="x14">
            <control shapeId="2153" r:id="rId65" name="Check Box 105">
              <controlPr locked="0" defaultSize="0" autoFill="0" autoLine="0" autoPict="0">
                <anchor moveWithCells="1" sizeWithCells="1">
                  <from>
                    <xdr:col>8</xdr:col>
                    <xdr:colOff>624840</xdr:colOff>
                    <xdr:row>16</xdr:row>
                    <xdr:rowOff>22860</xdr:rowOff>
                  </from>
                  <to>
                    <xdr:col>8</xdr:col>
                    <xdr:colOff>929640</xdr:colOff>
                    <xdr:row>17</xdr:row>
                    <xdr:rowOff>0</xdr:rowOff>
                  </to>
                </anchor>
              </controlPr>
            </control>
          </mc:Choice>
        </mc:AlternateContent>
        <mc:AlternateContent xmlns:mc="http://schemas.openxmlformats.org/markup-compatibility/2006">
          <mc:Choice Requires="x14">
            <control shapeId="2155" r:id="rId66" name="Check Box 107">
              <controlPr locked="0" defaultSize="0" autoFill="0" autoLine="0" autoPict="0">
                <anchor moveWithCells="1" sizeWithCells="1">
                  <from>
                    <xdr:col>8</xdr:col>
                    <xdr:colOff>624840</xdr:colOff>
                    <xdr:row>18</xdr:row>
                    <xdr:rowOff>22860</xdr:rowOff>
                  </from>
                  <to>
                    <xdr:col>8</xdr:col>
                    <xdr:colOff>929640</xdr:colOff>
                    <xdr:row>19</xdr:row>
                    <xdr:rowOff>0</xdr:rowOff>
                  </to>
                </anchor>
              </controlPr>
            </control>
          </mc:Choice>
        </mc:AlternateContent>
        <mc:AlternateContent xmlns:mc="http://schemas.openxmlformats.org/markup-compatibility/2006">
          <mc:Choice Requires="x14">
            <control shapeId="2157" r:id="rId67" name="Check Box 109">
              <controlPr locked="0" defaultSize="0" autoFill="0" autoLine="0" autoPict="0">
                <anchor moveWithCells="1" sizeWithCells="1">
                  <from>
                    <xdr:col>8</xdr:col>
                    <xdr:colOff>624840</xdr:colOff>
                    <xdr:row>20</xdr:row>
                    <xdr:rowOff>22860</xdr:rowOff>
                  </from>
                  <to>
                    <xdr:col>8</xdr:col>
                    <xdr:colOff>929640</xdr:colOff>
                    <xdr:row>21</xdr:row>
                    <xdr:rowOff>0</xdr:rowOff>
                  </to>
                </anchor>
              </controlPr>
            </control>
          </mc:Choice>
        </mc:AlternateContent>
        <mc:AlternateContent xmlns:mc="http://schemas.openxmlformats.org/markup-compatibility/2006">
          <mc:Choice Requires="x14">
            <control shapeId="2159" r:id="rId68" name="Check Box 111">
              <controlPr locked="0" defaultSize="0" autoFill="0" autoLine="0" autoPict="0">
                <anchor moveWithCells="1" sizeWithCells="1">
                  <from>
                    <xdr:col>8</xdr:col>
                    <xdr:colOff>624840</xdr:colOff>
                    <xdr:row>22</xdr:row>
                    <xdr:rowOff>22860</xdr:rowOff>
                  </from>
                  <to>
                    <xdr:col>8</xdr:col>
                    <xdr:colOff>929640</xdr:colOff>
                    <xdr:row>23</xdr:row>
                    <xdr:rowOff>0</xdr:rowOff>
                  </to>
                </anchor>
              </controlPr>
            </control>
          </mc:Choice>
        </mc:AlternateContent>
        <mc:AlternateContent xmlns:mc="http://schemas.openxmlformats.org/markup-compatibility/2006">
          <mc:Choice Requires="x14">
            <control shapeId="2161" r:id="rId69" name="Check Box 113">
              <controlPr locked="0" defaultSize="0" autoFill="0" autoLine="0" autoPict="0">
                <anchor moveWithCells="1" sizeWithCells="1">
                  <from>
                    <xdr:col>8</xdr:col>
                    <xdr:colOff>624840</xdr:colOff>
                    <xdr:row>24</xdr:row>
                    <xdr:rowOff>22860</xdr:rowOff>
                  </from>
                  <to>
                    <xdr:col>8</xdr:col>
                    <xdr:colOff>929640</xdr:colOff>
                    <xdr:row>25</xdr:row>
                    <xdr:rowOff>0</xdr:rowOff>
                  </to>
                </anchor>
              </controlPr>
            </control>
          </mc:Choice>
        </mc:AlternateContent>
        <mc:AlternateContent xmlns:mc="http://schemas.openxmlformats.org/markup-compatibility/2006">
          <mc:Choice Requires="x14">
            <control shapeId="2164" r:id="rId70" name="Check Box 116">
              <controlPr locked="0" defaultSize="0" autoFill="0" autoLine="0" autoPict="0">
                <anchor moveWithCells="1" sizeWithCells="1">
                  <from>
                    <xdr:col>8</xdr:col>
                    <xdr:colOff>129540</xdr:colOff>
                    <xdr:row>30</xdr:row>
                    <xdr:rowOff>0</xdr:rowOff>
                  </from>
                  <to>
                    <xdr:col>8</xdr:col>
                    <xdr:colOff>495300</xdr:colOff>
                    <xdr:row>31</xdr:row>
                    <xdr:rowOff>15240</xdr:rowOff>
                  </to>
                </anchor>
              </controlPr>
            </control>
          </mc:Choice>
        </mc:AlternateContent>
        <mc:AlternateContent xmlns:mc="http://schemas.openxmlformats.org/markup-compatibility/2006">
          <mc:Choice Requires="x14">
            <control shapeId="2165" r:id="rId71" name="Check Box 117">
              <controlPr locked="0" defaultSize="0" autoFill="0" autoLine="0" autoPict="0">
                <anchor moveWithCells="1" sizeWithCells="1">
                  <from>
                    <xdr:col>8</xdr:col>
                    <xdr:colOff>624840</xdr:colOff>
                    <xdr:row>30</xdr:row>
                    <xdr:rowOff>22860</xdr:rowOff>
                  </from>
                  <to>
                    <xdr:col>8</xdr:col>
                    <xdr:colOff>929640</xdr:colOff>
                    <xdr:row>31</xdr:row>
                    <xdr:rowOff>0</xdr:rowOff>
                  </to>
                </anchor>
              </controlPr>
            </control>
          </mc:Choice>
        </mc:AlternateContent>
        <mc:AlternateContent xmlns:mc="http://schemas.openxmlformats.org/markup-compatibility/2006">
          <mc:Choice Requires="x14">
            <control shapeId="2166" r:id="rId72" name="Check Box 118">
              <controlPr locked="0" defaultSize="0" autoFill="0" autoLine="0" autoPict="0">
                <anchor moveWithCells="1" sizeWithCells="1">
                  <from>
                    <xdr:col>8</xdr:col>
                    <xdr:colOff>129540</xdr:colOff>
                    <xdr:row>32</xdr:row>
                    <xdr:rowOff>0</xdr:rowOff>
                  </from>
                  <to>
                    <xdr:col>8</xdr:col>
                    <xdr:colOff>495300</xdr:colOff>
                    <xdr:row>33</xdr:row>
                    <xdr:rowOff>15240</xdr:rowOff>
                  </to>
                </anchor>
              </controlPr>
            </control>
          </mc:Choice>
        </mc:AlternateContent>
        <mc:AlternateContent xmlns:mc="http://schemas.openxmlformats.org/markup-compatibility/2006">
          <mc:Choice Requires="x14">
            <control shapeId="2167" r:id="rId73" name="Check Box 119">
              <controlPr locked="0" defaultSize="0" autoFill="0" autoLine="0" autoPict="0">
                <anchor moveWithCells="1" sizeWithCells="1">
                  <from>
                    <xdr:col>8</xdr:col>
                    <xdr:colOff>624840</xdr:colOff>
                    <xdr:row>32</xdr:row>
                    <xdr:rowOff>22860</xdr:rowOff>
                  </from>
                  <to>
                    <xdr:col>8</xdr:col>
                    <xdr:colOff>929640</xdr:colOff>
                    <xdr:row>33</xdr:row>
                    <xdr:rowOff>0</xdr:rowOff>
                  </to>
                </anchor>
              </controlPr>
            </control>
          </mc:Choice>
        </mc:AlternateContent>
        <mc:AlternateContent xmlns:mc="http://schemas.openxmlformats.org/markup-compatibility/2006">
          <mc:Choice Requires="x14">
            <control shapeId="2168" r:id="rId74" name="Check Box 120">
              <controlPr locked="0" defaultSize="0" autoFill="0" autoLine="0" autoPict="0">
                <anchor moveWithCells="1" sizeWithCells="1">
                  <from>
                    <xdr:col>8</xdr:col>
                    <xdr:colOff>129540</xdr:colOff>
                    <xdr:row>34</xdr:row>
                    <xdr:rowOff>0</xdr:rowOff>
                  </from>
                  <to>
                    <xdr:col>8</xdr:col>
                    <xdr:colOff>495300</xdr:colOff>
                    <xdr:row>35</xdr:row>
                    <xdr:rowOff>15240</xdr:rowOff>
                  </to>
                </anchor>
              </controlPr>
            </control>
          </mc:Choice>
        </mc:AlternateContent>
        <mc:AlternateContent xmlns:mc="http://schemas.openxmlformats.org/markup-compatibility/2006">
          <mc:Choice Requires="x14">
            <control shapeId="2169" r:id="rId75" name="Check Box 121">
              <controlPr locked="0" defaultSize="0" autoFill="0" autoLine="0" autoPict="0">
                <anchor moveWithCells="1" sizeWithCells="1">
                  <from>
                    <xdr:col>8</xdr:col>
                    <xdr:colOff>624840</xdr:colOff>
                    <xdr:row>34</xdr:row>
                    <xdr:rowOff>22860</xdr:rowOff>
                  </from>
                  <to>
                    <xdr:col>8</xdr:col>
                    <xdr:colOff>929640</xdr:colOff>
                    <xdr:row>35</xdr:row>
                    <xdr:rowOff>0</xdr:rowOff>
                  </to>
                </anchor>
              </controlPr>
            </control>
          </mc:Choice>
        </mc:AlternateContent>
        <mc:AlternateContent xmlns:mc="http://schemas.openxmlformats.org/markup-compatibility/2006">
          <mc:Choice Requires="x14">
            <control shapeId="2170" r:id="rId76" name="Check Box 122">
              <controlPr locked="0" defaultSize="0" autoFill="0" autoLine="0" autoPict="0">
                <anchor moveWithCells="1" sizeWithCells="1">
                  <from>
                    <xdr:col>8</xdr:col>
                    <xdr:colOff>129540</xdr:colOff>
                    <xdr:row>36</xdr:row>
                    <xdr:rowOff>0</xdr:rowOff>
                  </from>
                  <to>
                    <xdr:col>8</xdr:col>
                    <xdr:colOff>495300</xdr:colOff>
                    <xdr:row>37</xdr:row>
                    <xdr:rowOff>15240</xdr:rowOff>
                  </to>
                </anchor>
              </controlPr>
            </control>
          </mc:Choice>
        </mc:AlternateContent>
        <mc:AlternateContent xmlns:mc="http://schemas.openxmlformats.org/markup-compatibility/2006">
          <mc:Choice Requires="x14">
            <control shapeId="2171" r:id="rId77" name="Check Box 123">
              <controlPr locked="0" defaultSize="0" autoFill="0" autoLine="0" autoPict="0">
                <anchor moveWithCells="1" sizeWithCells="1">
                  <from>
                    <xdr:col>8</xdr:col>
                    <xdr:colOff>624840</xdr:colOff>
                    <xdr:row>36</xdr:row>
                    <xdr:rowOff>22860</xdr:rowOff>
                  </from>
                  <to>
                    <xdr:col>8</xdr:col>
                    <xdr:colOff>929640</xdr:colOff>
                    <xdr:row>37</xdr:row>
                    <xdr:rowOff>0</xdr:rowOff>
                  </to>
                </anchor>
              </controlPr>
            </control>
          </mc:Choice>
        </mc:AlternateContent>
        <mc:AlternateContent xmlns:mc="http://schemas.openxmlformats.org/markup-compatibility/2006">
          <mc:Choice Requires="x14">
            <control shapeId="2172" r:id="rId78" name="Check Box 124">
              <controlPr locked="0" defaultSize="0" autoFill="0" autoLine="0" autoPict="0">
                <anchor moveWithCells="1" sizeWithCells="1">
                  <from>
                    <xdr:col>8</xdr:col>
                    <xdr:colOff>129540</xdr:colOff>
                    <xdr:row>38</xdr:row>
                    <xdr:rowOff>0</xdr:rowOff>
                  </from>
                  <to>
                    <xdr:col>8</xdr:col>
                    <xdr:colOff>495300</xdr:colOff>
                    <xdr:row>39</xdr:row>
                    <xdr:rowOff>15240</xdr:rowOff>
                  </to>
                </anchor>
              </controlPr>
            </control>
          </mc:Choice>
        </mc:AlternateContent>
        <mc:AlternateContent xmlns:mc="http://schemas.openxmlformats.org/markup-compatibility/2006">
          <mc:Choice Requires="x14">
            <control shapeId="2173" r:id="rId79" name="Check Box 125">
              <controlPr locked="0" defaultSize="0" autoFill="0" autoLine="0" autoPict="0">
                <anchor moveWithCells="1" sizeWithCells="1">
                  <from>
                    <xdr:col>8</xdr:col>
                    <xdr:colOff>624840</xdr:colOff>
                    <xdr:row>38</xdr:row>
                    <xdr:rowOff>22860</xdr:rowOff>
                  </from>
                  <to>
                    <xdr:col>8</xdr:col>
                    <xdr:colOff>929640</xdr:colOff>
                    <xdr:row>39</xdr:row>
                    <xdr:rowOff>0</xdr:rowOff>
                  </to>
                </anchor>
              </controlPr>
            </control>
          </mc:Choice>
        </mc:AlternateContent>
        <mc:AlternateContent xmlns:mc="http://schemas.openxmlformats.org/markup-compatibility/2006">
          <mc:Choice Requires="x14">
            <control shapeId="2174" r:id="rId80" name="Check Box 126">
              <controlPr locked="0" defaultSize="0" autoFill="0" autoLine="0" autoPict="0">
                <anchor moveWithCells="1" sizeWithCells="1">
                  <from>
                    <xdr:col>3</xdr:col>
                    <xdr:colOff>129540</xdr:colOff>
                    <xdr:row>8</xdr:row>
                    <xdr:rowOff>0</xdr:rowOff>
                  </from>
                  <to>
                    <xdr:col>3</xdr:col>
                    <xdr:colOff>495300</xdr:colOff>
                    <xdr:row>9</xdr:row>
                    <xdr:rowOff>15240</xdr:rowOff>
                  </to>
                </anchor>
              </controlPr>
            </control>
          </mc:Choice>
        </mc:AlternateContent>
        <mc:AlternateContent xmlns:mc="http://schemas.openxmlformats.org/markup-compatibility/2006">
          <mc:Choice Requires="x14">
            <control shapeId="2175" r:id="rId81" name="Check Box 127">
              <controlPr locked="0" defaultSize="0" autoFill="0" autoLine="0" autoPict="0">
                <anchor moveWithCells="1" sizeWithCells="1">
                  <from>
                    <xdr:col>8</xdr:col>
                    <xdr:colOff>129540</xdr:colOff>
                    <xdr:row>8</xdr:row>
                    <xdr:rowOff>15240</xdr:rowOff>
                  </from>
                  <to>
                    <xdr:col>8</xdr:col>
                    <xdr:colOff>434340</xdr:colOff>
                    <xdr:row>8</xdr:row>
                    <xdr:rowOff>213360</xdr:rowOff>
                  </to>
                </anchor>
              </controlPr>
            </control>
          </mc:Choice>
        </mc:AlternateContent>
        <mc:AlternateContent xmlns:mc="http://schemas.openxmlformats.org/markup-compatibility/2006">
          <mc:Choice Requires="x14">
            <control shapeId="2176" r:id="rId82" name="Check Box 128">
              <controlPr locked="0" defaultSize="0" autoFill="0" autoLine="0" autoPict="0">
                <anchor moveWithCells="1" sizeWithCells="1">
                  <from>
                    <xdr:col>3</xdr:col>
                    <xdr:colOff>129540</xdr:colOff>
                    <xdr:row>10</xdr:row>
                    <xdr:rowOff>0</xdr:rowOff>
                  </from>
                  <to>
                    <xdr:col>3</xdr:col>
                    <xdr:colOff>495300</xdr:colOff>
                    <xdr:row>11</xdr:row>
                    <xdr:rowOff>15240</xdr:rowOff>
                  </to>
                </anchor>
              </controlPr>
            </control>
          </mc:Choice>
        </mc:AlternateContent>
        <mc:AlternateContent xmlns:mc="http://schemas.openxmlformats.org/markup-compatibility/2006">
          <mc:Choice Requires="x14">
            <control shapeId="2177" r:id="rId83" name="Check Box 129">
              <controlPr locked="0" defaultSize="0" autoFill="0" autoLine="0" autoPict="0">
                <anchor moveWithCells="1" sizeWithCells="1">
                  <from>
                    <xdr:col>8</xdr:col>
                    <xdr:colOff>129540</xdr:colOff>
                    <xdr:row>10</xdr:row>
                    <xdr:rowOff>15240</xdr:rowOff>
                  </from>
                  <to>
                    <xdr:col>8</xdr:col>
                    <xdr:colOff>434340</xdr:colOff>
                    <xdr:row>10</xdr:row>
                    <xdr:rowOff>213360</xdr:rowOff>
                  </to>
                </anchor>
              </controlPr>
            </control>
          </mc:Choice>
        </mc:AlternateContent>
        <mc:AlternateContent xmlns:mc="http://schemas.openxmlformats.org/markup-compatibility/2006">
          <mc:Choice Requires="x14">
            <control shapeId="2178" r:id="rId84" name="Check Box 130">
              <controlPr locked="0" defaultSize="0" autoFill="0" autoLine="0" autoPict="0">
                <anchor moveWithCells="1" sizeWithCells="1">
                  <from>
                    <xdr:col>3</xdr:col>
                    <xdr:colOff>129540</xdr:colOff>
                    <xdr:row>12</xdr:row>
                    <xdr:rowOff>0</xdr:rowOff>
                  </from>
                  <to>
                    <xdr:col>3</xdr:col>
                    <xdr:colOff>495300</xdr:colOff>
                    <xdr:row>13</xdr:row>
                    <xdr:rowOff>15240</xdr:rowOff>
                  </to>
                </anchor>
              </controlPr>
            </control>
          </mc:Choice>
        </mc:AlternateContent>
        <mc:AlternateContent xmlns:mc="http://schemas.openxmlformats.org/markup-compatibility/2006">
          <mc:Choice Requires="x14">
            <control shapeId="2179" r:id="rId85" name="Check Box 131">
              <controlPr locked="0" defaultSize="0" autoFill="0" autoLine="0" autoPict="0">
                <anchor moveWithCells="1" sizeWithCells="1">
                  <from>
                    <xdr:col>8</xdr:col>
                    <xdr:colOff>137160</xdr:colOff>
                    <xdr:row>12</xdr:row>
                    <xdr:rowOff>15240</xdr:rowOff>
                  </from>
                  <to>
                    <xdr:col>8</xdr:col>
                    <xdr:colOff>441960</xdr:colOff>
                    <xdr:row>12</xdr:row>
                    <xdr:rowOff>213360</xdr:rowOff>
                  </to>
                </anchor>
              </controlPr>
            </control>
          </mc:Choice>
        </mc:AlternateContent>
        <mc:AlternateContent xmlns:mc="http://schemas.openxmlformats.org/markup-compatibility/2006">
          <mc:Choice Requires="x14">
            <control shapeId="2180" r:id="rId86" name="Check Box 132">
              <controlPr locked="0" defaultSize="0" autoFill="0" autoLine="0" autoPict="0">
                <anchor moveWithCells="1" sizeWithCells="1">
                  <from>
                    <xdr:col>3</xdr:col>
                    <xdr:colOff>129540</xdr:colOff>
                    <xdr:row>14</xdr:row>
                    <xdr:rowOff>0</xdr:rowOff>
                  </from>
                  <to>
                    <xdr:col>3</xdr:col>
                    <xdr:colOff>495300</xdr:colOff>
                    <xdr:row>15</xdr:row>
                    <xdr:rowOff>15240</xdr:rowOff>
                  </to>
                </anchor>
              </controlPr>
            </control>
          </mc:Choice>
        </mc:AlternateContent>
        <mc:AlternateContent xmlns:mc="http://schemas.openxmlformats.org/markup-compatibility/2006">
          <mc:Choice Requires="x14">
            <control shapeId="2181" r:id="rId87" name="Check Box 133">
              <controlPr locked="0" defaultSize="0" autoFill="0" autoLine="0" autoPict="0">
                <anchor moveWithCells="1" sizeWithCells="1">
                  <from>
                    <xdr:col>8</xdr:col>
                    <xdr:colOff>129540</xdr:colOff>
                    <xdr:row>14</xdr:row>
                    <xdr:rowOff>15240</xdr:rowOff>
                  </from>
                  <to>
                    <xdr:col>8</xdr:col>
                    <xdr:colOff>434340</xdr:colOff>
                    <xdr:row>14</xdr:row>
                    <xdr:rowOff>213360</xdr:rowOff>
                  </to>
                </anchor>
              </controlPr>
            </control>
          </mc:Choice>
        </mc:AlternateContent>
        <mc:AlternateContent xmlns:mc="http://schemas.openxmlformats.org/markup-compatibility/2006">
          <mc:Choice Requires="x14">
            <control shapeId="2182" r:id="rId88" name="Check Box 134">
              <controlPr locked="0" defaultSize="0" autoFill="0" autoLine="0" autoPict="0">
                <anchor moveWithCells="1" sizeWithCells="1">
                  <from>
                    <xdr:col>3</xdr:col>
                    <xdr:colOff>129540</xdr:colOff>
                    <xdr:row>16</xdr:row>
                    <xdr:rowOff>0</xdr:rowOff>
                  </from>
                  <to>
                    <xdr:col>3</xdr:col>
                    <xdr:colOff>495300</xdr:colOff>
                    <xdr:row>17</xdr:row>
                    <xdr:rowOff>15240</xdr:rowOff>
                  </to>
                </anchor>
              </controlPr>
            </control>
          </mc:Choice>
        </mc:AlternateContent>
        <mc:AlternateContent xmlns:mc="http://schemas.openxmlformats.org/markup-compatibility/2006">
          <mc:Choice Requires="x14">
            <control shapeId="2183" r:id="rId89" name="Check Box 135">
              <controlPr locked="0" defaultSize="0" autoFill="0" autoLine="0" autoPict="0">
                <anchor moveWithCells="1" sizeWithCells="1">
                  <from>
                    <xdr:col>8</xdr:col>
                    <xdr:colOff>114300</xdr:colOff>
                    <xdr:row>16</xdr:row>
                    <xdr:rowOff>15240</xdr:rowOff>
                  </from>
                  <to>
                    <xdr:col>8</xdr:col>
                    <xdr:colOff>419100</xdr:colOff>
                    <xdr:row>16</xdr:row>
                    <xdr:rowOff>213360</xdr:rowOff>
                  </to>
                </anchor>
              </controlPr>
            </control>
          </mc:Choice>
        </mc:AlternateContent>
        <mc:AlternateContent xmlns:mc="http://schemas.openxmlformats.org/markup-compatibility/2006">
          <mc:Choice Requires="x14">
            <control shapeId="2184" r:id="rId90" name="Check Box 136">
              <controlPr locked="0" defaultSize="0" autoFill="0" autoLine="0" autoPict="0">
                <anchor moveWithCells="1" sizeWithCells="1">
                  <from>
                    <xdr:col>3</xdr:col>
                    <xdr:colOff>129540</xdr:colOff>
                    <xdr:row>18</xdr:row>
                    <xdr:rowOff>0</xdr:rowOff>
                  </from>
                  <to>
                    <xdr:col>3</xdr:col>
                    <xdr:colOff>495300</xdr:colOff>
                    <xdr:row>19</xdr:row>
                    <xdr:rowOff>15240</xdr:rowOff>
                  </to>
                </anchor>
              </controlPr>
            </control>
          </mc:Choice>
        </mc:AlternateContent>
        <mc:AlternateContent xmlns:mc="http://schemas.openxmlformats.org/markup-compatibility/2006">
          <mc:Choice Requires="x14">
            <control shapeId="2185" r:id="rId91" name="Check Box 137">
              <controlPr locked="0" defaultSize="0" autoFill="0" autoLine="0" autoPict="0">
                <anchor moveWithCells="1" sizeWithCells="1">
                  <from>
                    <xdr:col>8</xdr:col>
                    <xdr:colOff>137160</xdr:colOff>
                    <xdr:row>18</xdr:row>
                    <xdr:rowOff>15240</xdr:rowOff>
                  </from>
                  <to>
                    <xdr:col>8</xdr:col>
                    <xdr:colOff>441960</xdr:colOff>
                    <xdr:row>18</xdr:row>
                    <xdr:rowOff>213360</xdr:rowOff>
                  </to>
                </anchor>
              </controlPr>
            </control>
          </mc:Choice>
        </mc:AlternateContent>
        <mc:AlternateContent xmlns:mc="http://schemas.openxmlformats.org/markup-compatibility/2006">
          <mc:Choice Requires="x14">
            <control shapeId="2186" r:id="rId92" name="Check Box 138">
              <controlPr locked="0" defaultSize="0" autoFill="0" autoLine="0" autoPict="0">
                <anchor moveWithCells="1" sizeWithCells="1">
                  <from>
                    <xdr:col>3</xdr:col>
                    <xdr:colOff>129540</xdr:colOff>
                    <xdr:row>20</xdr:row>
                    <xdr:rowOff>0</xdr:rowOff>
                  </from>
                  <to>
                    <xdr:col>3</xdr:col>
                    <xdr:colOff>495300</xdr:colOff>
                    <xdr:row>21</xdr:row>
                    <xdr:rowOff>15240</xdr:rowOff>
                  </to>
                </anchor>
              </controlPr>
            </control>
          </mc:Choice>
        </mc:AlternateContent>
        <mc:AlternateContent xmlns:mc="http://schemas.openxmlformats.org/markup-compatibility/2006">
          <mc:Choice Requires="x14">
            <control shapeId="2187" r:id="rId93" name="Check Box 139">
              <controlPr locked="0" defaultSize="0" autoFill="0" autoLine="0" autoPict="0">
                <anchor moveWithCells="1" sizeWithCells="1">
                  <from>
                    <xdr:col>8</xdr:col>
                    <xdr:colOff>129540</xdr:colOff>
                    <xdr:row>20</xdr:row>
                    <xdr:rowOff>22860</xdr:rowOff>
                  </from>
                  <to>
                    <xdr:col>8</xdr:col>
                    <xdr:colOff>434340</xdr:colOff>
                    <xdr:row>21</xdr:row>
                    <xdr:rowOff>0</xdr:rowOff>
                  </to>
                </anchor>
              </controlPr>
            </control>
          </mc:Choice>
        </mc:AlternateContent>
        <mc:AlternateContent xmlns:mc="http://schemas.openxmlformats.org/markup-compatibility/2006">
          <mc:Choice Requires="x14">
            <control shapeId="2188" r:id="rId94" name="Check Box 140">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189" r:id="rId95" name="Check Box 141">
              <controlPr locked="0" defaultSize="0" autoFill="0" autoLine="0" autoPict="0">
                <anchor moveWithCells="1" sizeWithCells="1">
                  <from>
                    <xdr:col>8</xdr:col>
                    <xdr:colOff>129540</xdr:colOff>
                    <xdr:row>22</xdr:row>
                    <xdr:rowOff>22860</xdr:rowOff>
                  </from>
                  <to>
                    <xdr:col>8</xdr:col>
                    <xdr:colOff>434340</xdr:colOff>
                    <xdr:row>23</xdr:row>
                    <xdr:rowOff>15240</xdr:rowOff>
                  </to>
                </anchor>
              </controlPr>
            </control>
          </mc:Choice>
        </mc:AlternateContent>
        <mc:AlternateContent xmlns:mc="http://schemas.openxmlformats.org/markup-compatibility/2006">
          <mc:Choice Requires="x14">
            <control shapeId="2191" r:id="rId96" name="Check Box 143">
              <controlPr locked="0" defaultSize="0" autoFill="0" autoLine="0" autoPict="0">
                <anchor moveWithCells="1" sizeWithCells="1">
                  <from>
                    <xdr:col>8</xdr:col>
                    <xdr:colOff>624840</xdr:colOff>
                    <xdr:row>6</xdr:row>
                    <xdr:rowOff>22860</xdr:rowOff>
                  </from>
                  <to>
                    <xdr:col>8</xdr:col>
                    <xdr:colOff>929640</xdr:colOff>
                    <xdr:row>7</xdr:row>
                    <xdr:rowOff>0</xdr:rowOff>
                  </to>
                </anchor>
              </controlPr>
            </control>
          </mc:Choice>
        </mc:AlternateContent>
        <mc:AlternateContent xmlns:mc="http://schemas.openxmlformats.org/markup-compatibility/2006">
          <mc:Choice Requires="x14">
            <control shapeId="2193" r:id="rId97" name="Check Box 145">
              <controlPr locked="0" defaultSize="0" autoFill="0" autoLine="0" autoPict="0">
                <anchor moveWithCells="1" sizeWithCells="1">
                  <from>
                    <xdr:col>8</xdr:col>
                    <xdr:colOff>624840</xdr:colOff>
                    <xdr:row>8</xdr:row>
                    <xdr:rowOff>22860</xdr:rowOff>
                  </from>
                  <to>
                    <xdr:col>8</xdr:col>
                    <xdr:colOff>929640</xdr:colOff>
                    <xdr:row>9</xdr:row>
                    <xdr:rowOff>0</xdr:rowOff>
                  </to>
                </anchor>
              </controlPr>
            </control>
          </mc:Choice>
        </mc:AlternateContent>
        <mc:AlternateContent xmlns:mc="http://schemas.openxmlformats.org/markup-compatibility/2006">
          <mc:Choice Requires="x14">
            <control shapeId="2195" r:id="rId98" name="Check Box 147">
              <controlPr locked="0" defaultSize="0" autoFill="0" autoLine="0" autoPict="0">
                <anchor moveWithCells="1" sizeWithCells="1">
                  <from>
                    <xdr:col>8</xdr:col>
                    <xdr:colOff>624840</xdr:colOff>
                    <xdr:row>10</xdr:row>
                    <xdr:rowOff>22860</xdr:rowOff>
                  </from>
                  <to>
                    <xdr:col>8</xdr:col>
                    <xdr:colOff>929640</xdr:colOff>
                    <xdr:row>11</xdr:row>
                    <xdr:rowOff>0</xdr:rowOff>
                  </to>
                </anchor>
              </controlPr>
            </control>
          </mc:Choice>
        </mc:AlternateContent>
        <mc:AlternateContent xmlns:mc="http://schemas.openxmlformats.org/markup-compatibility/2006">
          <mc:Choice Requires="x14">
            <control shapeId="2197" r:id="rId99" name="Check Box 149">
              <controlPr locked="0" defaultSize="0" autoFill="0" autoLine="0" autoPict="0">
                <anchor moveWithCells="1" sizeWithCells="1">
                  <from>
                    <xdr:col>8</xdr:col>
                    <xdr:colOff>624840</xdr:colOff>
                    <xdr:row>12</xdr:row>
                    <xdr:rowOff>22860</xdr:rowOff>
                  </from>
                  <to>
                    <xdr:col>8</xdr:col>
                    <xdr:colOff>929640</xdr:colOff>
                    <xdr:row>13</xdr:row>
                    <xdr:rowOff>0</xdr:rowOff>
                  </to>
                </anchor>
              </controlPr>
            </control>
          </mc:Choice>
        </mc:AlternateContent>
        <mc:AlternateContent xmlns:mc="http://schemas.openxmlformats.org/markup-compatibility/2006">
          <mc:Choice Requires="x14">
            <control shapeId="2199" r:id="rId100" name="Check Box 151">
              <controlPr locked="0" defaultSize="0" autoFill="0" autoLine="0" autoPict="0">
                <anchor moveWithCells="1" sizeWithCells="1">
                  <from>
                    <xdr:col>8</xdr:col>
                    <xdr:colOff>624840</xdr:colOff>
                    <xdr:row>14</xdr:row>
                    <xdr:rowOff>22860</xdr:rowOff>
                  </from>
                  <to>
                    <xdr:col>8</xdr:col>
                    <xdr:colOff>929640</xdr:colOff>
                    <xdr:row>15</xdr:row>
                    <xdr:rowOff>0</xdr:rowOff>
                  </to>
                </anchor>
              </controlPr>
            </control>
          </mc:Choice>
        </mc:AlternateContent>
        <mc:AlternateContent xmlns:mc="http://schemas.openxmlformats.org/markup-compatibility/2006">
          <mc:Choice Requires="x14">
            <control shapeId="2201" r:id="rId101" name="Check Box 153">
              <controlPr locked="0" defaultSize="0" autoFill="0" autoLine="0" autoPict="0">
                <anchor moveWithCells="1" sizeWithCells="1">
                  <from>
                    <xdr:col>8</xdr:col>
                    <xdr:colOff>624840</xdr:colOff>
                    <xdr:row>16</xdr:row>
                    <xdr:rowOff>22860</xdr:rowOff>
                  </from>
                  <to>
                    <xdr:col>8</xdr:col>
                    <xdr:colOff>929640</xdr:colOff>
                    <xdr:row>17</xdr:row>
                    <xdr:rowOff>0</xdr:rowOff>
                  </to>
                </anchor>
              </controlPr>
            </control>
          </mc:Choice>
        </mc:AlternateContent>
        <mc:AlternateContent xmlns:mc="http://schemas.openxmlformats.org/markup-compatibility/2006">
          <mc:Choice Requires="x14">
            <control shapeId="2203" r:id="rId102" name="Check Box 155">
              <controlPr locked="0" defaultSize="0" autoFill="0" autoLine="0" autoPict="0">
                <anchor moveWithCells="1" sizeWithCells="1">
                  <from>
                    <xdr:col>8</xdr:col>
                    <xdr:colOff>624840</xdr:colOff>
                    <xdr:row>18</xdr:row>
                    <xdr:rowOff>22860</xdr:rowOff>
                  </from>
                  <to>
                    <xdr:col>8</xdr:col>
                    <xdr:colOff>929640</xdr:colOff>
                    <xdr:row>19</xdr:row>
                    <xdr:rowOff>0</xdr:rowOff>
                  </to>
                </anchor>
              </controlPr>
            </control>
          </mc:Choice>
        </mc:AlternateContent>
        <mc:AlternateContent xmlns:mc="http://schemas.openxmlformats.org/markup-compatibility/2006">
          <mc:Choice Requires="x14">
            <control shapeId="2205" r:id="rId103" name="Check Box 157">
              <controlPr locked="0" defaultSize="0" autoFill="0" autoLine="0" autoPict="0">
                <anchor moveWithCells="1" sizeWithCells="1">
                  <from>
                    <xdr:col>8</xdr:col>
                    <xdr:colOff>624840</xdr:colOff>
                    <xdr:row>20</xdr:row>
                    <xdr:rowOff>22860</xdr:rowOff>
                  </from>
                  <to>
                    <xdr:col>8</xdr:col>
                    <xdr:colOff>929640</xdr:colOff>
                    <xdr:row>21</xdr:row>
                    <xdr:rowOff>0</xdr:rowOff>
                  </to>
                </anchor>
              </controlPr>
            </control>
          </mc:Choice>
        </mc:AlternateContent>
        <mc:AlternateContent xmlns:mc="http://schemas.openxmlformats.org/markup-compatibility/2006">
          <mc:Choice Requires="x14">
            <control shapeId="2207" r:id="rId104" name="Check Box 159">
              <controlPr locked="0" defaultSize="0" autoFill="0" autoLine="0" autoPict="0">
                <anchor moveWithCells="1" sizeWithCells="1">
                  <from>
                    <xdr:col>8</xdr:col>
                    <xdr:colOff>624840</xdr:colOff>
                    <xdr:row>22</xdr:row>
                    <xdr:rowOff>22860</xdr:rowOff>
                  </from>
                  <to>
                    <xdr:col>8</xdr:col>
                    <xdr:colOff>929640</xdr:colOff>
                    <xdr:row>23</xdr:row>
                    <xdr:rowOff>0</xdr:rowOff>
                  </to>
                </anchor>
              </controlPr>
            </control>
          </mc:Choice>
        </mc:AlternateContent>
        <mc:AlternateContent xmlns:mc="http://schemas.openxmlformats.org/markup-compatibility/2006">
          <mc:Choice Requires="x14">
            <control shapeId="2209" r:id="rId105" name="Check Box 161">
              <controlPr locked="0" defaultSize="0" autoFill="0" autoLine="0" autoPict="0">
                <anchor moveWithCells="1" sizeWithCells="1">
                  <from>
                    <xdr:col>8</xdr:col>
                    <xdr:colOff>624840</xdr:colOff>
                    <xdr:row>24</xdr:row>
                    <xdr:rowOff>22860</xdr:rowOff>
                  </from>
                  <to>
                    <xdr:col>8</xdr:col>
                    <xdr:colOff>929640</xdr:colOff>
                    <xdr:row>25</xdr:row>
                    <xdr:rowOff>0</xdr:rowOff>
                  </to>
                </anchor>
              </controlPr>
            </control>
          </mc:Choice>
        </mc:AlternateContent>
        <mc:AlternateContent xmlns:mc="http://schemas.openxmlformats.org/markup-compatibility/2006">
          <mc:Choice Requires="x14">
            <control shapeId="2212" r:id="rId106" name="Check Box 164">
              <controlPr locked="0" defaultSize="0" autoFill="0" autoLine="0" autoPict="0">
                <anchor moveWithCells="1" sizeWithCells="1">
                  <from>
                    <xdr:col>8</xdr:col>
                    <xdr:colOff>129540</xdr:colOff>
                    <xdr:row>30</xdr:row>
                    <xdr:rowOff>0</xdr:rowOff>
                  </from>
                  <to>
                    <xdr:col>8</xdr:col>
                    <xdr:colOff>495300</xdr:colOff>
                    <xdr:row>31</xdr:row>
                    <xdr:rowOff>15240</xdr:rowOff>
                  </to>
                </anchor>
              </controlPr>
            </control>
          </mc:Choice>
        </mc:AlternateContent>
        <mc:AlternateContent xmlns:mc="http://schemas.openxmlformats.org/markup-compatibility/2006">
          <mc:Choice Requires="x14">
            <control shapeId="2213" r:id="rId107" name="Check Box 165">
              <controlPr locked="0" defaultSize="0" autoFill="0" autoLine="0" autoPict="0">
                <anchor moveWithCells="1" sizeWithCells="1">
                  <from>
                    <xdr:col>8</xdr:col>
                    <xdr:colOff>624840</xdr:colOff>
                    <xdr:row>30</xdr:row>
                    <xdr:rowOff>22860</xdr:rowOff>
                  </from>
                  <to>
                    <xdr:col>8</xdr:col>
                    <xdr:colOff>929640</xdr:colOff>
                    <xdr:row>31</xdr:row>
                    <xdr:rowOff>0</xdr:rowOff>
                  </to>
                </anchor>
              </controlPr>
            </control>
          </mc:Choice>
        </mc:AlternateContent>
        <mc:AlternateContent xmlns:mc="http://schemas.openxmlformats.org/markup-compatibility/2006">
          <mc:Choice Requires="x14">
            <control shapeId="2214" r:id="rId108" name="Check Box 166">
              <controlPr locked="0" defaultSize="0" autoFill="0" autoLine="0" autoPict="0">
                <anchor moveWithCells="1" sizeWithCells="1">
                  <from>
                    <xdr:col>8</xdr:col>
                    <xdr:colOff>129540</xdr:colOff>
                    <xdr:row>32</xdr:row>
                    <xdr:rowOff>0</xdr:rowOff>
                  </from>
                  <to>
                    <xdr:col>8</xdr:col>
                    <xdr:colOff>495300</xdr:colOff>
                    <xdr:row>33</xdr:row>
                    <xdr:rowOff>15240</xdr:rowOff>
                  </to>
                </anchor>
              </controlPr>
            </control>
          </mc:Choice>
        </mc:AlternateContent>
        <mc:AlternateContent xmlns:mc="http://schemas.openxmlformats.org/markup-compatibility/2006">
          <mc:Choice Requires="x14">
            <control shapeId="2215" r:id="rId109" name="Check Box 167">
              <controlPr locked="0" defaultSize="0" autoFill="0" autoLine="0" autoPict="0">
                <anchor moveWithCells="1" sizeWithCells="1">
                  <from>
                    <xdr:col>8</xdr:col>
                    <xdr:colOff>624840</xdr:colOff>
                    <xdr:row>32</xdr:row>
                    <xdr:rowOff>22860</xdr:rowOff>
                  </from>
                  <to>
                    <xdr:col>8</xdr:col>
                    <xdr:colOff>929640</xdr:colOff>
                    <xdr:row>33</xdr:row>
                    <xdr:rowOff>0</xdr:rowOff>
                  </to>
                </anchor>
              </controlPr>
            </control>
          </mc:Choice>
        </mc:AlternateContent>
        <mc:AlternateContent xmlns:mc="http://schemas.openxmlformats.org/markup-compatibility/2006">
          <mc:Choice Requires="x14">
            <control shapeId="2216" r:id="rId110" name="Check Box 168">
              <controlPr locked="0" defaultSize="0" autoFill="0" autoLine="0" autoPict="0">
                <anchor moveWithCells="1" sizeWithCells="1">
                  <from>
                    <xdr:col>8</xdr:col>
                    <xdr:colOff>129540</xdr:colOff>
                    <xdr:row>34</xdr:row>
                    <xdr:rowOff>0</xdr:rowOff>
                  </from>
                  <to>
                    <xdr:col>8</xdr:col>
                    <xdr:colOff>495300</xdr:colOff>
                    <xdr:row>35</xdr:row>
                    <xdr:rowOff>15240</xdr:rowOff>
                  </to>
                </anchor>
              </controlPr>
            </control>
          </mc:Choice>
        </mc:AlternateContent>
        <mc:AlternateContent xmlns:mc="http://schemas.openxmlformats.org/markup-compatibility/2006">
          <mc:Choice Requires="x14">
            <control shapeId="2217" r:id="rId111" name="Check Box 169">
              <controlPr locked="0" defaultSize="0" autoFill="0" autoLine="0" autoPict="0">
                <anchor moveWithCells="1" sizeWithCells="1">
                  <from>
                    <xdr:col>8</xdr:col>
                    <xdr:colOff>624840</xdr:colOff>
                    <xdr:row>34</xdr:row>
                    <xdr:rowOff>22860</xdr:rowOff>
                  </from>
                  <to>
                    <xdr:col>8</xdr:col>
                    <xdr:colOff>929640</xdr:colOff>
                    <xdr:row>35</xdr:row>
                    <xdr:rowOff>0</xdr:rowOff>
                  </to>
                </anchor>
              </controlPr>
            </control>
          </mc:Choice>
        </mc:AlternateContent>
        <mc:AlternateContent xmlns:mc="http://schemas.openxmlformats.org/markup-compatibility/2006">
          <mc:Choice Requires="x14">
            <control shapeId="2218" r:id="rId112" name="Check Box 170">
              <controlPr locked="0" defaultSize="0" autoFill="0" autoLine="0" autoPict="0">
                <anchor moveWithCells="1" sizeWithCells="1">
                  <from>
                    <xdr:col>8</xdr:col>
                    <xdr:colOff>129540</xdr:colOff>
                    <xdr:row>36</xdr:row>
                    <xdr:rowOff>0</xdr:rowOff>
                  </from>
                  <to>
                    <xdr:col>8</xdr:col>
                    <xdr:colOff>495300</xdr:colOff>
                    <xdr:row>37</xdr:row>
                    <xdr:rowOff>15240</xdr:rowOff>
                  </to>
                </anchor>
              </controlPr>
            </control>
          </mc:Choice>
        </mc:AlternateContent>
        <mc:AlternateContent xmlns:mc="http://schemas.openxmlformats.org/markup-compatibility/2006">
          <mc:Choice Requires="x14">
            <control shapeId="2219" r:id="rId113" name="Check Box 171">
              <controlPr locked="0" defaultSize="0" autoFill="0" autoLine="0" autoPict="0">
                <anchor moveWithCells="1" sizeWithCells="1">
                  <from>
                    <xdr:col>8</xdr:col>
                    <xdr:colOff>624840</xdr:colOff>
                    <xdr:row>36</xdr:row>
                    <xdr:rowOff>22860</xdr:rowOff>
                  </from>
                  <to>
                    <xdr:col>8</xdr:col>
                    <xdr:colOff>929640</xdr:colOff>
                    <xdr:row>37</xdr:row>
                    <xdr:rowOff>0</xdr:rowOff>
                  </to>
                </anchor>
              </controlPr>
            </control>
          </mc:Choice>
        </mc:AlternateContent>
        <mc:AlternateContent xmlns:mc="http://schemas.openxmlformats.org/markup-compatibility/2006">
          <mc:Choice Requires="x14">
            <control shapeId="2220" r:id="rId114" name="Check Box 172">
              <controlPr locked="0" defaultSize="0" autoFill="0" autoLine="0" autoPict="0">
                <anchor moveWithCells="1" sizeWithCells="1">
                  <from>
                    <xdr:col>8</xdr:col>
                    <xdr:colOff>129540</xdr:colOff>
                    <xdr:row>38</xdr:row>
                    <xdr:rowOff>0</xdr:rowOff>
                  </from>
                  <to>
                    <xdr:col>8</xdr:col>
                    <xdr:colOff>495300</xdr:colOff>
                    <xdr:row>39</xdr:row>
                    <xdr:rowOff>15240</xdr:rowOff>
                  </to>
                </anchor>
              </controlPr>
            </control>
          </mc:Choice>
        </mc:AlternateContent>
        <mc:AlternateContent xmlns:mc="http://schemas.openxmlformats.org/markup-compatibility/2006">
          <mc:Choice Requires="x14">
            <control shapeId="2221" r:id="rId115" name="Check Box 173">
              <controlPr locked="0" defaultSize="0" autoFill="0" autoLine="0" autoPict="0">
                <anchor moveWithCells="1" sizeWithCells="1">
                  <from>
                    <xdr:col>8</xdr:col>
                    <xdr:colOff>624840</xdr:colOff>
                    <xdr:row>38</xdr:row>
                    <xdr:rowOff>22860</xdr:rowOff>
                  </from>
                  <to>
                    <xdr:col>8</xdr:col>
                    <xdr:colOff>929640</xdr:colOff>
                    <xdr:row>39</xdr:row>
                    <xdr:rowOff>0</xdr:rowOff>
                  </to>
                </anchor>
              </controlPr>
            </control>
          </mc:Choice>
        </mc:AlternateContent>
        <mc:AlternateContent xmlns:mc="http://schemas.openxmlformats.org/markup-compatibility/2006">
          <mc:Choice Requires="x14">
            <control shapeId="2223" r:id="rId116" name="Check Box 175">
              <controlPr locked="0" defaultSize="0" autoFill="0" autoLine="0" autoPict="0">
                <anchor moveWithCells="1" sizeWithCells="1">
                  <from>
                    <xdr:col>3</xdr:col>
                    <xdr:colOff>129540</xdr:colOff>
                    <xdr:row>8</xdr:row>
                    <xdr:rowOff>0</xdr:rowOff>
                  </from>
                  <to>
                    <xdr:col>3</xdr:col>
                    <xdr:colOff>495300</xdr:colOff>
                    <xdr:row>9</xdr:row>
                    <xdr:rowOff>15240</xdr:rowOff>
                  </to>
                </anchor>
              </controlPr>
            </control>
          </mc:Choice>
        </mc:AlternateContent>
        <mc:AlternateContent xmlns:mc="http://schemas.openxmlformats.org/markup-compatibility/2006">
          <mc:Choice Requires="x14">
            <control shapeId="2224" r:id="rId117" name="Check Box 176">
              <controlPr locked="0" defaultSize="0" autoFill="0" autoLine="0" autoPict="0">
                <anchor moveWithCells="1" sizeWithCells="1">
                  <from>
                    <xdr:col>3</xdr:col>
                    <xdr:colOff>129540</xdr:colOff>
                    <xdr:row>10</xdr:row>
                    <xdr:rowOff>0</xdr:rowOff>
                  </from>
                  <to>
                    <xdr:col>3</xdr:col>
                    <xdr:colOff>495300</xdr:colOff>
                    <xdr:row>11</xdr:row>
                    <xdr:rowOff>15240</xdr:rowOff>
                  </to>
                </anchor>
              </controlPr>
            </control>
          </mc:Choice>
        </mc:AlternateContent>
        <mc:AlternateContent xmlns:mc="http://schemas.openxmlformats.org/markup-compatibility/2006">
          <mc:Choice Requires="x14">
            <control shapeId="2225" r:id="rId118" name="Check Box 177">
              <controlPr locked="0" defaultSize="0" autoFill="0" autoLine="0" autoPict="0">
                <anchor moveWithCells="1" sizeWithCells="1">
                  <from>
                    <xdr:col>3</xdr:col>
                    <xdr:colOff>129540</xdr:colOff>
                    <xdr:row>12</xdr:row>
                    <xdr:rowOff>0</xdr:rowOff>
                  </from>
                  <to>
                    <xdr:col>3</xdr:col>
                    <xdr:colOff>495300</xdr:colOff>
                    <xdr:row>13</xdr:row>
                    <xdr:rowOff>15240</xdr:rowOff>
                  </to>
                </anchor>
              </controlPr>
            </control>
          </mc:Choice>
        </mc:AlternateContent>
        <mc:AlternateContent xmlns:mc="http://schemas.openxmlformats.org/markup-compatibility/2006">
          <mc:Choice Requires="x14">
            <control shapeId="2226" r:id="rId119" name="Check Box 178">
              <controlPr locked="0" defaultSize="0" autoFill="0" autoLine="0" autoPict="0">
                <anchor moveWithCells="1" sizeWithCells="1">
                  <from>
                    <xdr:col>3</xdr:col>
                    <xdr:colOff>129540</xdr:colOff>
                    <xdr:row>14</xdr:row>
                    <xdr:rowOff>0</xdr:rowOff>
                  </from>
                  <to>
                    <xdr:col>3</xdr:col>
                    <xdr:colOff>495300</xdr:colOff>
                    <xdr:row>15</xdr:row>
                    <xdr:rowOff>15240</xdr:rowOff>
                  </to>
                </anchor>
              </controlPr>
            </control>
          </mc:Choice>
        </mc:AlternateContent>
        <mc:AlternateContent xmlns:mc="http://schemas.openxmlformats.org/markup-compatibility/2006">
          <mc:Choice Requires="x14">
            <control shapeId="2227" r:id="rId120" name="Check Box 179">
              <controlPr locked="0" defaultSize="0" autoFill="0" autoLine="0" autoPict="0">
                <anchor moveWithCells="1" sizeWithCells="1">
                  <from>
                    <xdr:col>3</xdr:col>
                    <xdr:colOff>129540</xdr:colOff>
                    <xdr:row>16</xdr:row>
                    <xdr:rowOff>0</xdr:rowOff>
                  </from>
                  <to>
                    <xdr:col>3</xdr:col>
                    <xdr:colOff>495300</xdr:colOff>
                    <xdr:row>17</xdr:row>
                    <xdr:rowOff>15240</xdr:rowOff>
                  </to>
                </anchor>
              </controlPr>
            </control>
          </mc:Choice>
        </mc:AlternateContent>
        <mc:AlternateContent xmlns:mc="http://schemas.openxmlformats.org/markup-compatibility/2006">
          <mc:Choice Requires="x14">
            <control shapeId="2228" r:id="rId121" name="Check Box 180">
              <controlPr locked="0" defaultSize="0" autoFill="0" autoLine="0" autoPict="0">
                <anchor moveWithCells="1" sizeWithCells="1">
                  <from>
                    <xdr:col>3</xdr:col>
                    <xdr:colOff>129540</xdr:colOff>
                    <xdr:row>18</xdr:row>
                    <xdr:rowOff>0</xdr:rowOff>
                  </from>
                  <to>
                    <xdr:col>3</xdr:col>
                    <xdr:colOff>495300</xdr:colOff>
                    <xdr:row>19</xdr:row>
                    <xdr:rowOff>15240</xdr:rowOff>
                  </to>
                </anchor>
              </controlPr>
            </control>
          </mc:Choice>
        </mc:AlternateContent>
        <mc:AlternateContent xmlns:mc="http://schemas.openxmlformats.org/markup-compatibility/2006">
          <mc:Choice Requires="x14">
            <control shapeId="2229" r:id="rId122" name="Check Box 181">
              <controlPr locked="0" defaultSize="0" autoFill="0" autoLine="0" autoPict="0">
                <anchor moveWithCells="1" sizeWithCells="1">
                  <from>
                    <xdr:col>3</xdr:col>
                    <xdr:colOff>129540</xdr:colOff>
                    <xdr:row>20</xdr:row>
                    <xdr:rowOff>0</xdr:rowOff>
                  </from>
                  <to>
                    <xdr:col>3</xdr:col>
                    <xdr:colOff>495300</xdr:colOff>
                    <xdr:row>21</xdr:row>
                    <xdr:rowOff>15240</xdr:rowOff>
                  </to>
                </anchor>
              </controlPr>
            </control>
          </mc:Choice>
        </mc:AlternateContent>
        <mc:AlternateContent xmlns:mc="http://schemas.openxmlformats.org/markup-compatibility/2006">
          <mc:Choice Requires="x14">
            <control shapeId="2231" r:id="rId123" name="Check Box 183">
              <controlPr locked="0" defaultSize="0" autoFill="0" autoLine="0" autoPict="0">
                <anchor moveWithCells="1" sizeWithCells="1">
                  <from>
                    <xdr:col>3</xdr:col>
                    <xdr:colOff>609600</xdr:colOff>
                    <xdr:row>6</xdr:row>
                    <xdr:rowOff>0</xdr:rowOff>
                  </from>
                  <to>
                    <xdr:col>4</xdr:col>
                    <xdr:colOff>38100</xdr:colOff>
                    <xdr:row>7</xdr:row>
                    <xdr:rowOff>15240</xdr:rowOff>
                  </to>
                </anchor>
              </controlPr>
            </control>
          </mc:Choice>
        </mc:AlternateContent>
        <mc:AlternateContent xmlns:mc="http://schemas.openxmlformats.org/markup-compatibility/2006">
          <mc:Choice Requires="x14">
            <control shapeId="2232" r:id="rId124" name="Check Box 184">
              <controlPr locked="0" defaultSize="0" autoFill="0" autoLine="0" autoPict="0">
                <anchor moveWithCells="1" sizeWithCells="1">
                  <from>
                    <xdr:col>3</xdr:col>
                    <xdr:colOff>594360</xdr:colOff>
                    <xdr:row>8</xdr:row>
                    <xdr:rowOff>0</xdr:rowOff>
                  </from>
                  <to>
                    <xdr:col>4</xdr:col>
                    <xdr:colOff>22860</xdr:colOff>
                    <xdr:row>9</xdr:row>
                    <xdr:rowOff>15240</xdr:rowOff>
                  </to>
                </anchor>
              </controlPr>
            </control>
          </mc:Choice>
        </mc:AlternateContent>
        <mc:AlternateContent xmlns:mc="http://schemas.openxmlformats.org/markup-compatibility/2006">
          <mc:Choice Requires="x14">
            <control shapeId="2233" r:id="rId125" name="Check Box 185">
              <controlPr locked="0" defaultSize="0" autoFill="0" autoLine="0" autoPict="0">
                <anchor moveWithCells="1" sizeWithCells="1">
                  <from>
                    <xdr:col>3</xdr:col>
                    <xdr:colOff>594360</xdr:colOff>
                    <xdr:row>9</xdr:row>
                    <xdr:rowOff>213360</xdr:rowOff>
                  </from>
                  <to>
                    <xdr:col>4</xdr:col>
                    <xdr:colOff>22860</xdr:colOff>
                    <xdr:row>11</xdr:row>
                    <xdr:rowOff>0</xdr:rowOff>
                  </to>
                </anchor>
              </controlPr>
            </control>
          </mc:Choice>
        </mc:AlternateContent>
        <mc:AlternateContent xmlns:mc="http://schemas.openxmlformats.org/markup-compatibility/2006">
          <mc:Choice Requires="x14">
            <control shapeId="2234" r:id="rId126" name="Check Box 186">
              <controlPr locked="0" defaultSize="0" autoFill="0" autoLine="0" autoPict="0">
                <anchor moveWithCells="1" sizeWithCells="1">
                  <from>
                    <xdr:col>3</xdr:col>
                    <xdr:colOff>594360</xdr:colOff>
                    <xdr:row>12</xdr:row>
                    <xdr:rowOff>15240</xdr:rowOff>
                  </from>
                  <to>
                    <xdr:col>4</xdr:col>
                    <xdr:colOff>22860</xdr:colOff>
                    <xdr:row>13</xdr:row>
                    <xdr:rowOff>22860</xdr:rowOff>
                  </to>
                </anchor>
              </controlPr>
            </control>
          </mc:Choice>
        </mc:AlternateContent>
        <mc:AlternateContent xmlns:mc="http://schemas.openxmlformats.org/markup-compatibility/2006">
          <mc:Choice Requires="x14">
            <control shapeId="2235" r:id="rId127" name="Check Box 187">
              <controlPr locked="0" defaultSize="0" autoFill="0" autoLine="0" autoPict="0">
                <anchor moveWithCells="1" sizeWithCells="1">
                  <from>
                    <xdr:col>3</xdr:col>
                    <xdr:colOff>594360</xdr:colOff>
                    <xdr:row>14</xdr:row>
                    <xdr:rowOff>15240</xdr:rowOff>
                  </from>
                  <to>
                    <xdr:col>4</xdr:col>
                    <xdr:colOff>22860</xdr:colOff>
                    <xdr:row>15</xdr:row>
                    <xdr:rowOff>22860</xdr:rowOff>
                  </to>
                </anchor>
              </controlPr>
            </control>
          </mc:Choice>
        </mc:AlternateContent>
        <mc:AlternateContent xmlns:mc="http://schemas.openxmlformats.org/markup-compatibility/2006">
          <mc:Choice Requires="x14">
            <control shapeId="2236" r:id="rId128" name="Check Box 188">
              <controlPr locked="0" defaultSize="0" autoFill="0" autoLine="0" autoPict="0">
                <anchor moveWithCells="1" sizeWithCells="1">
                  <from>
                    <xdr:col>3</xdr:col>
                    <xdr:colOff>594360</xdr:colOff>
                    <xdr:row>16</xdr:row>
                    <xdr:rowOff>0</xdr:rowOff>
                  </from>
                  <to>
                    <xdr:col>4</xdr:col>
                    <xdr:colOff>22860</xdr:colOff>
                    <xdr:row>17</xdr:row>
                    <xdr:rowOff>15240</xdr:rowOff>
                  </to>
                </anchor>
              </controlPr>
            </control>
          </mc:Choice>
        </mc:AlternateContent>
        <mc:AlternateContent xmlns:mc="http://schemas.openxmlformats.org/markup-compatibility/2006">
          <mc:Choice Requires="x14">
            <control shapeId="2237" r:id="rId129" name="Check Box 189">
              <controlPr locked="0" defaultSize="0" autoFill="0" autoLine="0" autoPict="0">
                <anchor moveWithCells="1" sizeWithCells="1">
                  <from>
                    <xdr:col>3</xdr:col>
                    <xdr:colOff>594360</xdr:colOff>
                    <xdr:row>18</xdr:row>
                    <xdr:rowOff>0</xdr:rowOff>
                  </from>
                  <to>
                    <xdr:col>4</xdr:col>
                    <xdr:colOff>22860</xdr:colOff>
                    <xdr:row>19</xdr:row>
                    <xdr:rowOff>15240</xdr:rowOff>
                  </to>
                </anchor>
              </controlPr>
            </control>
          </mc:Choice>
        </mc:AlternateContent>
        <mc:AlternateContent xmlns:mc="http://schemas.openxmlformats.org/markup-compatibility/2006">
          <mc:Choice Requires="x14">
            <control shapeId="2238" r:id="rId130" name="Check Box 190">
              <controlPr locked="0" defaultSize="0" autoFill="0" autoLine="0" autoPict="0">
                <anchor moveWithCells="1" sizeWithCells="1">
                  <from>
                    <xdr:col>3</xdr:col>
                    <xdr:colOff>594360</xdr:colOff>
                    <xdr:row>19</xdr:row>
                    <xdr:rowOff>213360</xdr:rowOff>
                  </from>
                  <to>
                    <xdr:col>4</xdr:col>
                    <xdr:colOff>22860</xdr:colOff>
                    <xdr:row>21</xdr:row>
                    <xdr:rowOff>0</xdr:rowOff>
                  </to>
                </anchor>
              </controlPr>
            </control>
          </mc:Choice>
        </mc:AlternateContent>
        <mc:AlternateContent xmlns:mc="http://schemas.openxmlformats.org/markup-compatibility/2006">
          <mc:Choice Requires="x14">
            <control shapeId="2239" r:id="rId131" name="Check Box 191">
              <controlPr locked="0" defaultSize="0" autoFill="0" autoLine="0" autoPict="0">
                <anchor moveWithCells="1" sizeWithCells="1">
                  <from>
                    <xdr:col>3</xdr:col>
                    <xdr:colOff>594360</xdr:colOff>
                    <xdr:row>22</xdr:row>
                    <xdr:rowOff>0</xdr:rowOff>
                  </from>
                  <to>
                    <xdr:col>4</xdr:col>
                    <xdr:colOff>22860</xdr:colOff>
                    <xdr:row>23</xdr:row>
                    <xdr:rowOff>15240</xdr:rowOff>
                  </to>
                </anchor>
              </controlPr>
            </control>
          </mc:Choice>
        </mc:AlternateContent>
        <mc:AlternateContent xmlns:mc="http://schemas.openxmlformats.org/markup-compatibility/2006">
          <mc:Choice Requires="x14">
            <control shapeId="2242" r:id="rId132" name="Check Box 194">
              <controlPr locked="0" defaultSize="0" autoFill="0" autoLine="0" autoPict="0">
                <anchor moveWithCells="1" sizeWithCells="1">
                  <from>
                    <xdr:col>8</xdr:col>
                    <xdr:colOff>129540</xdr:colOff>
                    <xdr:row>30</xdr:row>
                    <xdr:rowOff>0</xdr:rowOff>
                  </from>
                  <to>
                    <xdr:col>8</xdr:col>
                    <xdr:colOff>495300</xdr:colOff>
                    <xdr:row>31</xdr:row>
                    <xdr:rowOff>15240</xdr:rowOff>
                  </to>
                </anchor>
              </controlPr>
            </control>
          </mc:Choice>
        </mc:AlternateContent>
        <mc:AlternateContent xmlns:mc="http://schemas.openxmlformats.org/markup-compatibility/2006">
          <mc:Choice Requires="x14">
            <control shapeId="2243" r:id="rId133" name="Check Box 195">
              <controlPr locked="0" defaultSize="0" autoFill="0" autoLine="0" autoPict="0">
                <anchor moveWithCells="1" sizeWithCells="1">
                  <from>
                    <xdr:col>8</xdr:col>
                    <xdr:colOff>129540</xdr:colOff>
                    <xdr:row>32</xdr:row>
                    <xdr:rowOff>0</xdr:rowOff>
                  </from>
                  <to>
                    <xdr:col>8</xdr:col>
                    <xdr:colOff>495300</xdr:colOff>
                    <xdr:row>33</xdr:row>
                    <xdr:rowOff>15240</xdr:rowOff>
                  </to>
                </anchor>
              </controlPr>
            </control>
          </mc:Choice>
        </mc:AlternateContent>
        <mc:AlternateContent xmlns:mc="http://schemas.openxmlformats.org/markup-compatibility/2006">
          <mc:Choice Requires="x14">
            <control shapeId="2244" r:id="rId134" name="Check Box 196">
              <controlPr locked="0" defaultSize="0" autoFill="0" autoLine="0" autoPict="0">
                <anchor moveWithCells="1" sizeWithCells="1">
                  <from>
                    <xdr:col>8</xdr:col>
                    <xdr:colOff>129540</xdr:colOff>
                    <xdr:row>34</xdr:row>
                    <xdr:rowOff>0</xdr:rowOff>
                  </from>
                  <to>
                    <xdr:col>8</xdr:col>
                    <xdr:colOff>495300</xdr:colOff>
                    <xdr:row>35</xdr:row>
                    <xdr:rowOff>15240</xdr:rowOff>
                  </to>
                </anchor>
              </controlPr>
            </control>
          </mc:Choice>
        </mc:AlternateContent>
        <mc:AlternateContent xmlns:mc="http://schemas.openxmlformats.org/markup-compatibility/2006">
          <mc:Choice Requires="x14">
            <control shapeId="2245" r:id="rId135" name="Check Box 197">
              <controlPr locked="0" defaultSize="0" autoFill="0" autoLine="0" autoPict="0">
                <anchor moveWithCells="1" sizeWithCells="1">
                  <from>
                    <xdr:col>8</xdr:col>
                    <xdr:colOff>129540</xdr:colOff>
                    <xdr:row>36</xdr:row>
                    <xdr:rowOff>0</xdr:rowOff>
                  </from>
                  <to>
                    <xdr:col>8</xdr:col>
                    <xdr:colOff>495300</xdr:colOff>
                    <xdr:row>37</xdr:row>
                    <xdr:rowOff>15240</xdr:rowOff>
                  </to>
                </anchor>
              </controlPr>
            </control>
          </mc:Choice>
        </mc:AlternateContent>
        <mc:AlternateContent xmlns:mc="http://schemas.openxmlformats.org/markup-compatibility/2006">
          <mc:Choice Requires="x14">
            <control shapeId="2246" r:id="rId136" name="Check Box 198">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47" r:id="rId137" name="Check Box 199">
              <controlPr locked="0" defaultSize="0" autoFill="0" autoLine="0" autoPict="0">
                <anchor moveWithCells="1" sizeWithCells="1">
                  <from>
                    <xdr:col>3</xdr:col>
                    <xdr:colOff>129540</xdr:colOff>
                    <xdr:row>24</xdr:row>
                    <xdr:rowOff>0</xdr:rowOff>
                  </from>
                  <to>
                    <xdr:col>3</xdr:col>
                    <xdr:colOff>495300</xdr:colOff>
                    <xdr:row>25</xdr:row>
                    <xdr:rowOff>15240</xdr:rowOff>
                  </to>
                </anchor>
              </controlPr>
            </control>
          </mc:Choice>
        </mc:AlternateContent>
        <mc:AlternateContent xmlns:mc="http://schemas.openxmlformats.org/markup-compatibility/2006">
          <mc:Choice Requires="x14">
            <control shapeId="2249" r:id="rId138" name="Check Box 201">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50" r:id="rId139" name="Check Box 202">
              <controlPr locked="0" defaultSize="0" autoFill="0" autoLine="0" autoPict="0">
                <anchor moveWithCells="1" sizeWithCells="1">
                  <from>
                    <xdr:col>3</xdr:col>
                    <xdr:colOff>129540</xdr:colOff>
                    <xdr:row>24</xdr:row>
                    <xdr:rowOff>0</xdr:rowOff>
                  </from>
                  <to>
                    <xdr:col>3</xdr:col>
                    <xdr:colOff>495300</xdr:colOff>
                    <xdr:row>25</xdr:row>
                    <xdr:rowOff>15240</xdr:rowOff>
                  </to>
                </anchor>
              </controlPr>
            </control>
          </mc:Choice>
        </mc:AlternateContent>
        <mc:AlternateContent xmlns:mc="http://schemas.openxmlformats.org/markup-compatibility/2006">
          <mc:Choice Requires="x14">
            <control shapeId="2252" r:id="rId140" name="Check Box 204">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53" r:id="rId141" name="Check Box 205">
              <controlPr locked="0" defaultSize="0" autoFill="0" autoLine="0" autoPict="0">
                <anchor moveWithCells="1" sizeWithCells="1">
                  <from>
                    <xdr:col>3</xdr:col>
                    <xdr:colOff>129540</xdr:colOff>
                    <xdr:row>24</xdr:row>
                    <xdr:rowOff>0</xdr:rowOff>
                  </from>
                  <to>
                    <xdr:col>3</xdr:col>
                    <xdr:colOff>495300</xdr:colOff>
                    <xdr:row>25</xdr:row>
                    <xdr:rowOff>15240</xdr:rowOff>
                  </to>
                </anchor>
              </controlPr>
            </control>
          </mc:Choice>
        </mc:AlternateContent>
        <mc:AlternateContent xmlns:mc="http://schemas.openxmlformats.org/markup-compatibility/2006">
          <mc:Choice Requires="x14">
            <control shapeId="2254" r:id="rId142" name="Check Box 206">
              <controlPr locked="0" defaultSize="0" autoFill="0" autoLine="0" autoPict="0">
                <anchor moveWithCells="1" sizeWithCells="1">
                  <from>
                    <xdr:col>8</xdr:col>
                    <xdr:colOff>129540</xdr:colOff>
                    <xdr:row>24</xdr:row>
                    <xdr:rowOff>15240</xdr:rowOff>
                  </from>
                  <to>
                    <xdr:col>8</xdr:col>
                    <xdr:colOff>434340</xdr:colOff>
                    <xdr:row>24</xdr:row>
                    <xdr:rowOff>213360</xdr:rowOff>
                  </to>
                </anchor>
              </controlPr>
            </control>
          </mc:Choice>
        </mc:AlternateContent>
        <mc:AlternateContent xmlns:mc="http://schemas.openxmlformats.org/markup-compatibility/2006">
          <mc:Choice Requires="x14">
            <control shapeId="2255" r:id="rId143" name="Check Box 207">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56" r:id="rId144" name="Check Box 208">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57" r:id="rId145" name="Check Box 209">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58" r:id="rId146" name="Check Box 210">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59" r:id="rId147" name="Check Box 211">
              <controlPr locked="0" defaultSize="0" autoFill="0" autoLine="0" autoPict="0">
                <anchor moveWithCells="1" sizeWithCells="1">
                  <from>
                    <xdr:col>3</xdr:col>
                    <xdr:colOff>129540</xdr:colOff>
                    <xdr:row>22</xdr:row>
                    <xdr:rowOff>0</xdr:rowOff>
                  </from>
                  <to>
                    <xdr:col>3</xdr:col>
                    <xdr:colOff>495300</xdr:colOff>
                    <xdr:row>23</xdr:row>
                    <xdr:rowOff>15240</xdr:rowOff>
                  </to>
                </anchor>
              </controlPr>
            </control>
          </mc:Choice>
        </mc:AlternateContent>
        <mc:AlternateContent xmlns:mc="http://schemas.openxmlformats.org/markup-compatibility/2006">
          <mc:Choice Requires="x14">
            <control shapeId="2262" r:id="rId148" name="Check Box 214">
              <controlPr locked="0" defaultSize="0" autoFill="0" autoLine="0" autoPict="0">
                <anchor moveWithCells="1" sizeWithCells="1">
                  <from>
                    <xdr:col>3</xdr:col>
                    <xdr:colOff>624840</xdr:colOff>
                    <xdr:row>23</xdr:row>
                    <xdr:rowOff>213360</xdr:rowOff>
                  </from>
                  <to>
                    <xdr:col>4</xdr:col>
                    <xdr:colOff>53340</xdr:colOff>
                    <xdr:row>25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0BB4-C3D7-8548-8469-6334A51E42F8}">
  <dimension ref="A1:G51"/>
  <sheetViews>
    <sheetView view="pageBreakPreview" topLeftCell="A34" zoomScale="114" zoomScaleNormal="161" workbookViewId="0">
      <selection activeCell="E28" sqref="E28"/>
    </sheetView>
  </sheetViews>
  <sheetFormatPr defaultColWidth="11.44140625" defaultRowHeight="13.2"/>
  <cols>
    <col min="1" max="1" width="4.33203125" customWidth="1"/>
    <col min="2" max="2" width="12.109375" customWidth="1"/>
    <col min="3" max="3" width="21.33203125" customWidth="1"/>
    <col min="4" max="4" width="15.109375" customWidth="1"/>
    <col min="6" max="6" width="15.109375" customWidth="1"/>
    <col min="7" max="7" width="19" customWidth="1"/>
  </cols>
  <sheetData>
    <row r="1" spans="1:7">
      <c r="A1" t="str">
        <f>初期入力表!A1</f>
        <v>第58回 和道流空手道連盟北海道大会</v>
      </c>
    </row>
    <row r="2" spans="1:7">
      <c r="A2" s="122" t="s">
        <v>123</v>
      </c>
      <c r="B2" s="122"/>
      <c r="C2" s="122"/>
      <c r="D2" s="122"/>
      <c r="E2" s="122"/>
      <c r="F2" s="122"/>
      <c r="G2" s="122"/>
    </row>
    <row r="3" spans="1:7">
      <c r="G3" s="57">
        <f>初期入力表!B7</f>
        <v>0</v>
      </c>
    </row>
    <row r="4" spans="1:7" s="36" customFormat="1">
      <c r="A4" s="170" t="s">
        <v>99</v>
      </c>
      <c r="B4" s="170"/>
      <c r="C4" s="170"/>
      <c r="D4" s="58" t="s">
        <v>100</v>
      </c>
      <c r="E4" s="58" t="s">
        <v>101</v>
      </c>
      <c r="F4" s="58" t="s">
        <v>102</v>
      </c>
      <c r="G4" s="58" t="s">
        <v>30</v>
      </c>
    </row>
    <row r="5" spans="1:7">
      <c r="A5" s="59">
        <v>1</v>
      </c>
      <c r="B5" s="59" t="s">
        <v>36</v>
      </c>
      <c r="C5" s="59" t="s">
        <v>103</v>
      </c>
      <c r="D5" s="60">
        <v>3000</v>
      </c>
      <c r="E5" s="61">
        <f>参加者名簿!S5+参加者名簿!S6</f>
        <v>0</v>
      </c>
      <c r="F5" s="62">
        <f>D5*E5</f>
        <v>0</v>
      </c>
      <c r="G5" s="59"/>
    </row>
    <row r="6" spans="1:7">
      <c r="A6" s="59">
        <v>2</v>
      </c>
      <c r="B6" s="59" t="s">
        <v>36</v>
      </c>
      <c r="C6" s="59" t="s">
        <v>104</v>
      </c>
      <c r="D6" s="60">
        <v>3000</v>
      </c>
      <c r="E6" s="61">
        <f>参加者名簿!W5+参加者名簿!W6</f>
        <v>0</v>
      </c>
      <c r="F6" s="62">
        <f t="shared" ref="F6:F35" si="0">D6*E6</f>
        <v>0</v>
      </c>
      <c r="G6" s="59"/>
    </row>
    <row r="7" spans="1:7">
      <c r="A7" s="59">
        <v>3</v>
      </c>
      <c r="B7" s="59" t="s">
        <v>36</v>
      </c>
      <c r="C7" s="59" t="s">
        <v>105</v>
      </c>
      <c r="D7" s="60">
        <v>3000</v>
      </c>
      <c r="E7" s="61">
        <f>参加者名簿!S7+参加者名簿!S8</f>
        <v>0</v>
      </c>
      <c r="F7" s="62">
        <f t="shared" si="0"/>
        <v>0</v>
      </c>
      <c r="G7" s="59"/>
    </row>
    <row r="8" spans="1:7">
      <c r="A8" s="59">
        <v>4</v>
      </c>
      <c r="B8" s="59" t="s">
        <v>36</v>
      </c>
      <c r="C8" s="59" t="s">
        <v>106</v>
      </c>
      <c r="D8" s="60">
        <v>3000</v>
      </c>
      <c r="E8" s="61">
        <f>参加者名簿!W7+参加者名簿!W8</f>
        <v>0</v>
      </c>
      <c r="F8" s="62">
        <f t="shared" si="0"/>
        <v>0</v>
      </c>
      <c r="G8" s="59"/>
    </row>
    <row r="9" spans="1:7">
      <c r="A9" s="59">
        <v>5</v>
      </c>
      <c r="B9" s="59" t="s">
        <v>36</v>
      </c>
      <c r="C9" s="59" t="s">
        <v>107</v>
      </c>
      <c r="D9" s="60">
        <v>3000</v>
      </c>
      <c r="E9" s="61">
        <f>参加者名簿!S9+参加者名簿!S10</f>
        <v>0</v>
      </c>
      <c r="F9" s="62">
        <f t="shared" si="0"/>
        <v>0</v>
      </c>
      <c r="G9" s="59"/>
    </row>
    <row r="10" spans="1:7">
      <c r="A10" s="59">
        <v>6</v>
      </c>
      <c r="B10" s="59" t="s">
        <v>36</v>
      </c>
      <c r="C10" s="59" t="s">
        <v>108</v>
      </c>
      <c r="D10" s="60">
        <v>3000</v>
      </c>
      <c r="E10" s="61">
        <f>参加者名簿!W9+参加者名簿!W10</f>
        <v>0</v>
      </c>
      <c r="F10" s="62">
        <f t="shared" si="0"/>
        <v>0</v>
      </c>
      <c r="G10" s="59"/>
    </row>
    <row r="11" spans="1:7">
      <c r="A11" s="59">
        <v>7</v>
      </c>
      <c r="B11" s="59" t="s">
        <v>36</v>
      </c>
      <c r="C11" s="59" t="s">
        <v>109</v>
      </c>
      <c r="D11" s="60">
        <v>3000</v>
      </c>
      <c r="E11" s="61">
        <f>参加者名簿!S11+参加者名簿!S12+参加者名簿!S13</f>
        <v>0</v>
      </c>
      <c r="F11" s="62">
        <f t="shared" si="0"/>
        <v>0</v>
      </c>
      <c r="G11" s="59"/>
    </row>
    <row r="12" spans="1:7">
      <c r="A12" s="59">
        <v>8</v>
      </c>
      <c r="B12" s="59" t="s">
        <v>36</v>
      </c>
      <c r="C12" s="59" t="s">
        <v>110</v>
      </c>
      <c r="D12" s="60">
        <v>3000</v>
      </c>
      <c r="E12" s="61">
        <f>参加者名簿!W11+参加者名簿!W12+参加者名簿!W13</f>
        <v>0</v>
      </c>
      <c r="F12" s="62">
        <f t="shared" si="0"/>
        <v>0</v>
      </c>
      <c r="G12" s="59"/>
    </row>
    <row r="13" spans="1:7">
      <c r="A13" s="59">
        <v>9</v>
      </c>
      <c r="B13" s="59" t="s">
        <v>36</v>
      </c>
      <c r="C13" s="59" t="s">
        <v>111</v>
      </c>
      <c r="D13" s="60">
        <v>3000</v>
      </c>
      <c r="E13" s="61">
        <f>参加者名簿!S14+参加者名簿!S15+参加者名簿!S16</f>
        <v>0</v>
      </c>
      <c r="F13" s="62">
        <f t="shared" si="0"/>
        <v>0</v>
      </c>
      <c r="G13" s="59"/>
    </row>
    <row r="14" spans="1:7">
      <c r="A14" s="59">
        <v>10</v>
      </c>
      <c r="B14" s="59" t="s">
        <v>36</v>
      </c>
      <c r="C14" s="59" t="s">
        <v>112</v>
      </c>
      <c r="D14" s="60">
        <v>3000</v>
      </c>
      <c r="E14" s="61">
        <f>参加者名簿!W14+参加者名簿!W15+参加者名簿!W16</f>
        <v>0</v>
      </c>
      <c r="F14" s="62">
        <f t="shared" si="0"/>
        <v>0</v>
      </c>
      <c r="G14" s="59"/>
    </row>
    <row r="15" spans="1:7">
      <c r="A15" s="59">
        <v>11</v>
      </c>
      <c r="B15" s="59" t="s">
        <v>36</v>
      </c>
      <c r="C15" s="59" t="s">
        <v>113</v>
      </c>
      <c r="D15" s="60">
        <v>3000</v>
      </c>
      <c r="E15" s="61">
        <f>参加者名簿!S17</f>
        <v>0</v>
      </c>
      <c r="F15" s="62">
        <f t="shared" si="0"/>
        <v>0</v>
      </c>
      <c r="G15" s="59"/>
    </row>
    <row r="16" spans="1:7">
      <c r="A16" s="59">
        <v>12</v>
      </c>
      <c r="B16" s="59" t="s">
        <v>36</v>
      </c>
      <c r="C16" s="59" t="s">
        <v>114</v>
      </c>
      <c r="D16" s="60">
        <v>3000</v>
      </c>
      <c r="E16" s="61">
        <f>参加者名簿!W17</f>
        <v>0</v>
      </c>
      <c r="F16" s="62">
        <f t="shared" si="0"/>
        <v>0</v>
      </c>
      <c r="G16" s="59"/>
    </row>
    <row r="17" spans="1:7">
      <c r="A17" s="59">
        <v>13</v>
      </c>
      <c r="B17" s="59" t="s">
        <v>115</v>
      </c>
      <c r="C17" s="59" t="s">
        <v>103</v>
      </c>
      <c r="D17" s="60">
        <v>3000</v>
      </c>
      <c r="E17" s="61">
        <f>SUM(参加者名簿!T5:T6)</f>
        <v>0</v>
      </c>
      <c r="F17" s="62">
        <f t="shared" si="0"/>
        <v>0</v>
      </c>
      <c r="G17" s="59"/>
    </row>
    <row r="18" spans="1:7">
      <c r="A18" s="59">
        <v>14</v>
      </c>
      <c r="B18" s="59" t="s">
        <v>115</v>
      </c>
      <c r="C18" s="59" t="s">
        <v>104</v>
      </c>
      <c r="D18" s="60">
        <v>3000</v>
      </c>
      <c r="E18" s="61">
        <f>SUM(参加者名簿!X5:X6)</f>
        <v>0</v>
      </c>
      <c r="F18" s="62">
        <f t="shared" si="0"/>
        <v>0</v>
      </c>
      <c r="G18" s="59"/>
    </row>
    <row r="19" spans="1:7">
      <c r="A19" s="59">
        <v>15</v>
      </c>
      <c r="B19" s="59" t="s">
        <v>115</v>
      </c>
      <c r="C19" s="59" t="s">
        <v>105</v>
      </c>
      <c r="D19" s="60">
        <v>3000</v>
      </c>
      <c r="E19" s="61">
        <f>SUM(参加者名簿!T7:T8)</f>
        <v>0</v>
      </c>
      <c r="F19" s="62">
        <f t="shared" si="0"/>
        <v>0</v>
      </c>
      <c r="G19" s="59"/>
    </row>
    <row r="20" spans="1:7">
      <c r="A20" s="59">
        <v>16</v>
      </c>
      <c r="B20" s="59" t="s">
        <v>115</v>
      </c>
      <c r="C20" s="59" t="s">
        <v>106</v>
      </c>
      <c r="D20" s="60">
        <v>3000</v>
      </c>
      <c r="E20" s="61">
        <f>SUM(参加者名簿!X7:X8)</f>
        <v>0</v>
      </c>
      <c r="F20" s="62">
        <f t="shared" si="0"/>
        <v>0</v>
      </c>
      <c r="G20" s="59"/>
    </row>
    <row r="21" spans="1:7">
      <c r="A21" s="59">
        <v>17</v>
      </c>
      <c r="B21" s="59" t="s">
        <v>115</v>
      </c>
      <c r="C21" s="59" t="s">
        <v>107</v>
      </c>
      <c r="D21" s="60">
        <v>3000</v>
      </c>
      <c r="E21" s="61">
        <f>SUM(参加者名簿!T9:T10)</f>
        <v>0</v>
      </c>
      <c r="F21" s="62">
        <f t="shared" si="0"/>
        <v>0</v>
      </c>
      <c r="G21" s="59"/>
    </row>
    <row r="22" spans="1:7">
      <c r="A22" s="59">
        <v>18</v>
      </c>
      <c r="B22" s="59" t="s">
        <v>115</v>
      </c>
      <c r="C22" s="59" t="s">
        <v>108</v>
      </c>
      <c r="D22" s="60">
        <v>3000</v>
      </c>
      <c r="E22" s="61">
        <f>SUM(参加者名簿!X9:X10)</f>
        <v>0</v>
      </c>
      <c r="F22" s="62">
        <f t="shared" si="0"/>
        <v>0</v>
      </c>
      <c r="G22" s="59"/>
    </row>
    <row r="23" spans="1:7">
      <c r="A23" s="59">
        <v>19</v>
      </c>
      <c r="B23" s="59" t="s">
        <v>115</v>
      </c>
      <c r="C23" s="59" t="s">
        <v>109</v>
      </c>
      <c r="D23" s="60">
        <v>3000</v>
      </c>
      <c r="E23" s="61">
        <f>SUM(参加者名簿!T11:T13)</f>
        <v>0</v>
      </c>
      <c r="F23" s="62">
        <f t="shared" si="0"/>
        <v>0</v>
      </c>
      <c r="G23" s="59"/>
    </row>
    <row r="24" spans="1:7">
      <c r="A24" s="59">
        <v>20</v>
      </c>
      <c r="B24" s="59" t="s">
        <v>115</v>
      </c>
      <c r="C24" s="59" t="s">
        <v>110</v>
      </c>
      <c r="D24" s="60">
        <v>3000</v>
      </c>
      <c r="E24" s="61">
        <f>SUM(参加者名簿!X11:X13)</f>
        <v>0</v>
      </c>
      <c r="F24" s="62">
        <f t="shared" si="0"/>
        <v>0</v>
      </c>
      <c r="G24" s="59"/>
    </row>
    <row r="25" spans="1:7">
      <c r="A25" s="59">
        <v>21</v>
      </c>
      <c r="B25" s="59" t="s">
        <v>115</v>
      </c>
      <c r="C25" s="59" t="s">
        <v>111</v>
      </c>
      <c r="D25" s="60">
        <v>3000</v>
      </c>
      <c r="E25" s="61">
        <f>SUM(参加者名簿!T14:T16)</f>
        <v>0</v>
      </c>
      <c r="F25" s="62">
        <f t="shared" si="0"/>
        <v>0</v>
      </c>
      <c r="G25" s="59"/>
    </row>
    <row r="26" spans="1:7">
      <c r="A26" s="59">
        <v>22</v>
      </c>
      <c r="B26" s="59" t="s">
        <v>115</v>
      </c>
      <c r="C26" s="59" t="s">
        <v>112</v>
      </c>
      <c r="D26" s="60">
        <v>3000</v>
      </c>
      <c r="E26" s="61">
        <f>SUM(参加者名簿!X14:X16)</f>
        <v>0</v>
      </c>
      <c r="F26" s="62">
        <f t="shared" si="0"/>
        <v>0</v>
      </c>
      <c r="G26" s="59"/>
    </row>
    <row r="27" spans="1:7">
      <c r="A27" s="59">
        <v>23</v>
      </c>
      <c r="B27" s="59" t="s">
        <v>115</v>
      </c>
      <c r="C27" s="59" t="s">
        <v>113</v>
      </c>
      <c r="D27" s="60">
        <v>3000</v>
      </c>
      <c r="E27" s="61">
        <f>参加者名簿!T17</f>
        <v>0</v>
      </c>
      <c r="F27" s="62">
        <f t="shared" si="0"/>
        <v>0</v>
      </c>
      <c r="G27" s="59"/>
    </row>
    <row r="28" spans="1:7">
      <c r="A28" s="59">
        <v>24</v>
      </c>
      <c r="B28" s="59" t="s">
        <v>115</v>
      </c>
      <c r="C28" s="59" t="s">
        <v>114</v>
      </c>
      <c r="D28" s="60">
        <v>3000</v>
      </c>
      <c r="E28" s="61">
        <f>参加者名簿!X17</f>
        <v>0</v>
      </c>
      <c r="F28" s="62">
        <f t="shared" si="0"/>
        <v>0</v>
      </c>
      <c r="G28" s="59"/>
    </row>
    <row r="29" spans="1:7">
      <c r="A29" s="59">
        <v>25</v>
      </c>
      <c r="B29" s="59" t="s">
        <v>116</v>
      </c>
      <c r="C29" s="59" t="s">
        <v>117</v>
      </c>
      <c r="D29" s="60">
        <v>6000</v>
      </c>
      <c r="E29" s="63">
        <f>COUNTIF(組手団体戦!D6,初期入力表!B7)+COUNTIF(組手団体戦!I6,初期入力表!B7)</f>
        <v>0</v>
      </c>
      <c r="F29" s="62">
        <f t="shared" si="0"/>
        <v>0</v>
      </c>
      <c r="G29" s="59"/>
    </row>
    <row r="30" spans="1:7">
      <c r="A30" s="59">
        <v>26</v>
      </c>
      <c r="B30" s="59" t="s">
        <v>116</v>
      </c>
      <c r="C30" s="59" t="s">
        <v>118</v>
      </c>
      <c r="D30" s="60">
        <v>6000</v>
      </c>
      <c r="E30" s="63">
        <f>COUNTIF(組手団体戦!D17,初期入力表!B7)+COUNTIF(組手団体戦!I17,初期入力表!B7)</f>
        <v>0</v>
      </c>
      <c r="F30" s="62">
        <f t="shared" si="0"/>
        <v>0</v>
      </c>
      <c r="G30" s="59"/>
    </row>
    <row r="31" spans="1:7">
      <c r="A31" s="59">
        <v>27</v>
      </c>
      <c r="B31" s="59" t="s">
        <v>116</v>
      </c>
      <c r="C31" s="59" t="s">
        <v>119</v>
      </c>
      <c r="D31" s="60">
        <v>6000</v>
      </c>
      <c r="E31" s="63">
        <f>COUNTIF(組手団体戦!D28,初期入力表!B7)+COUNTIF(組手団体戦!I28,初期入力表!B7)</f>
        <v>0</v>
      </c>
      <c r="F31" s="62">
        <f t="shared" si="0"/>
        <v>0</v>
      </c>
      <c r="G31" s="59"/>
    </row>
    <row r="32" spans="1:7">
      <c r="A32" s="59">
        <v>28</v>
      </c>
      <c r="B32" s="59" t="s">
        <v>116</v>
      </c>
      <c r="C32" s="59" t="s">
        <v>120</v>
      </c>
      <c r="D32" s="60">
        <v>9000</v>
      </c>
      <c r="E32" s="63">
        <f>COUNTIF(組手団体戦!D39,初期入力表!B7)+COUNTIF(組手団体戦!I39,初期入力表!B7)</f>
        <v>0</v>
      </c>
      <c r="F32" s="62">
        <f t="shared" si="0"/>
        <v>0</v>
      </c>
      <c r="G32" s="59"/>
    </row>
    <row r="33" spans="1:7">
      <c r="A33" s="59">
        <v>29</v>
      </c>
      <c r="B33" s="59" t="s">
        <v>116</v>
      </c>
      <c r="C33" s="59" t="s">
        <v>133</v>
      </c>
      <c r="D33" s="60">
        <v>9000</v>
      </c>
      <c r="E33" s="63">
        <f>COUNTIF(組手団体戦!D53,初期入力表!B7)+COUNTIF(組手団体戦!I53,初期入力表!B7)</f>
        <v>0</v>
      </c>
      <c r="F33" s="62">
        <f t="shared" si="0"/>
        <v>0</v>
      </c>
      <c r="G33" s="59"/>
    </row>
    <row r="34" spans="1:7">
      <c r="A34" s="59">
        <v>30</v>
      </c>
      <c r="B34" s="59" t="s">
        <v>116</v>
      </c>
      <c r="C34" s="59" t="s">
        <v>41</v>
      </c>
      <c r="D34" s="60">
        <v>9000</v>
      </c>
      <c r="E34" s="63">
        <f>COUNTIF(組手団体戦!D72,"&lt;&gt;")+COUNTIF(組手団体戦!I72,"&lt;&gt;")</f>
        <v>0</v>
      </c>
      <c r="F34" s="62">
        <f t="shared" si="0"/>
        <v>0</v>
      </c>
      <c r="G34" s="59"/>
    </row>
    <row r="35" spans="1:7">
      <c r="A35" s="59">
        <v>31</v>
      </c>
      <c r="B35" s="59" t="s">
        <v>122</v>
      </c>
      <c r="C35" s="59" t="s">
        <v>121</v>
      </c>
      <c r="D35" s="60">
        <v>0</v>
      </c>
      <c r="E35" s="63">
        <f>COUNTIF(組手団体戦!C86,"&lt;&gt;")+COUNTIF(組手団体戦!H86,"&lt;&gt;")</f>
        <v>0</v>
      </c>
      <c r="F35" s="62">
        <f t="shared" si="0"/>
        <v>0</v>
      </c>
      <c r="G35" s="59"/>
    </row>
    <row r="36" spans="1:7">
      <c r="A36" s="170" t="s">
        <v>223</v>
      </c>
      <c r="B36" s="170"/>
      <c r="C36" s="170"/>
      <c r="D36" s="170"/>
      <c r="E36" s="170"/>
      <c r="F36" s="62">
        <f>SUM(F5:F35)</f>
        <v>0</v>
      </c>
      <c r="G36" s="59"/>
    </row>
    <row r="37" spans="1:7">
      <c r="A37" s="170" t="s">
        <v>224</v>
      </c>
      <c r="B37" s="170"/>
      <c r="C37" s="170"/>
      <c r="D37" s="60">
        <v>200</v>
      </c>
      <c r="E37" s="61">
        <f>COUNTIFS(参加者名簿!D5:D84,初期入力表!B7)</f>
        <v>0</v>
      </c>
      <c r="F37" s="62">
        <f>D37*E37</f>
        <v>0</v>
      </c>
      <c r="G37" s="59"/>
    </row>
    <row r="38" spans="1:7">
      <c r="A38" s="170" t="s">
        <v>225</v>
      </c>
      <c r="B38" s="170"/>
      <c r="C38" s="170"/>
      <c r="D38" s="64">
        <v>5000</v>
      </c>
      <c r="E38" s="58">
        <v>1</v>
      </c>
      <c r="F38" s="62">
        <f>D38*E38</f>
        <v>5000</v>
      </c>
      <c r="G38" s="59"/>
    </row>
    <row r="39" spans="1:7">
      <c r="A39" s="170" t="s">
        <v>226</v>
      </c>
      <c r="B39" s="170"/>
      <c r="C39" s="170"/>
      <c r="D39" s="62">
        <v>40000</v>
      </c>
      <c r="E39" s="58">
        <f>COUNTIF(初期入力表!G30,TRUE)</f>
        <v>0</v>
      </c>
      <c r="F39" s="62">
        <f t="shared" ref="F39:F43" si="1">D39*E39</f>
        <v>0</v>
      </c>
      <c r="G39" s="59"/>
    </row>
    <row r="40" spans="1:7">
      <c r="A40" s="170"/>
      <c r="B40" s="170"/>
      <c r="C40" s="170"/>
      <c r="D40" s="62">
        <v>30000</v>
      </c>
      <c r="E40" s="58">
        <f>COUNTIF(初期入力表!G31,TRUE)</f>
        <v>0</v>
      </c>
      <c r="F40" s="62">
        <f t="shared" si="1"/>
        <v>0</v>
      </c>
      <c r="G40" s="59"/>
    </row>
    <row r="41" spans="1:7">
      <c r="A41" s="170"/>
      <c r="B41" s="170"/>
      <c r="C41" s="170"/>
      <c r="D41" s="62">
        <v>20000</v>
      </c>
      <c r="E41" s="58">
        <f>COUNTIF(初期入力表!G32,TRUE)</f>
        <v>0</v>
      </c>
      <c r="F41" s="62">
        <f t="shared" si="1"/>
        <v>0</v>
      </c>
      <c r="G41" s="59"/>
    </row>
    <row r="42" spans="1:7">
      <c r="A42" s="170"/>
      <c r="B42" s="170"/>
      <c r="C42" s="170"/>
      <c r="D42" s="62">
        <v>10000</v>
      </c>
      <c r="E42" s="58">
        <f>COUNTIF(初期入力表!G33,TRUE)</f>
        <v>0</v>
      </c>
      <c r="F42" s="62">
        <f t="shared" si="1"/>
        <v>0</v>
      </c>
      <c r="G42" s="59"/>
    </row>
    <row r="43" spans="1:7">
      <c r="A43" s="170"/>
      <c r="B43" s="170"/>
      <c r="C43" s="170"/>
      <c r="D43" s="62">
        <v>5000</v>
      </c>
      <c r="E43" s="58">
        <f>COUNTIF(初期入力表!G34,TRUE)</f>
        <v>0</v>
      </c>
      <c r="F43" s="62">
        <f t="shared" si="1"/>
        <v>0</v>
      </c>
      <c r="G43" s="59"/>
    </row>
    <row r="44" spans="1:7">
      <c r="A44" s="170" t="s">
        <v>125</v>
      </c>
      <c r="B44" s="170"/>
      <c r="C44" s="170"/>
      <c r="D44" s="59"/>
      <c r="E44" s="61">
        <f>COUNTIF(審判員・補助役員!L31:L39,TRUE)</f>
        <v>0</v>
      </c>
      <c r="F44" s="59"/>
      <c r="G44" s="59"/>
    </row>
    <row r="45" spans="1:7">
      <c r="A45" s="170" t="s">
        <v>127</v>
      </c>
      <c r="B45" s="170"/>
      <c r="C45" s="170"/>
      <c r="D45" s="59"/>
      <c r="E45" s="61">
        <f>COUNTIF(審判員・補助役員!L7:L25,TRUE)</f>
        <v>0</v>
      </c>
      <c r="F45" s="59"/>
      <c r="G45" s="59"/>
    </row>
    <row r="46" spans="1:7">
      <c r="A46" s="170" t="s">
        <v>128</v>
      </c>
      <c r="B46" s="170"/>
      <c r="C46" s="170"/>
      <c r="D46" s="59"/>
      <c r="E46" s="61">
        <f>COUNTIF(審判員・補助役員!M7:M25,TRUE)</f>
        <v>0</v>
      </c>
      <c r="F46" s="59"/>
      <c r="G46" s="59"/>
    </row>
    <row r="47" spans="1:7">
      <c r="A47" s="170" t="s">
        <v>126</v>
      </c>
      <c r="B47" s="170"/>
      <c r="C47" s="170"/>
      <c r="D47" s="59"/>
      <c r="E47" s="61">
        <f>COUNTIF(審判員・補助役員!M31:M39,TRUE)</f>
        <v>0</v>
      </c>
      <c r="F47" s="59"/>
      <c r="G47" s="59"/>
    </row>
    <row r="48" spans="1:7">
      <c r="A48" s="170" t="s">
        <v>129</v>
      </c>
      <c r="B48" s="170"/>
      <c r="C48" s="170"/>
      <c r="D48" s="59"/>
      <c r="E48" s="61">
        <f>COUNTIF(審判員・補助役員!N7:N25,TRUE)</f>
        <v>0</v>
      </c>
      <c r="F48" s="59"/>
      <c r="G48" s="59"/>
    </row>
    <row r="49" spans="1:7">
      <c r="A49" s="170" t="s">
        <v>130</v>
      </c>
      <c r="B49" s="170"/>
      <c r="C49" s="170"/>
      <c r="D49" s="59"/>
      <c r="E49" s="61">
        <f>COUNTIF(審判員・補助役員!O7:O25,TRUE)</f>
        <v>0</v>
      </c>
      <c r="F49" s="59"/>
      <c r="G49" s="59"/>
    </row>
    <row r="50" spans="1:7" ht="13.8" thickBot="1">
      <c r="A50" s="125" t="s">
        <v>131</v>
      </c>
      <c r="B50" s="125"/>
      <c r="C50" s="125"/>
      <c r="D50" s="65"/>
      <c r="E50" s="66">
        <f>COUNTIF(審判員・補助役員!C30:C39,"&lt;&gt;")</f>
        <v>0</v>
      </c>
      <c r="F50" s="65"/>
      <c r="G50" s="65"/>
    </row>
    <row r="51" spans="1:7" ht="25.05" customHeight="1" thickBot="1">
      <c r="A51" s="171" t="s">
        <v>132</v>
      </c>
      <c r="B51" s="172"/>
      <c r="C51" s="172"/>
      <c r="D51" s="172"/>
      <c r="E51" s="172"/>
      <c r="F51" s="67">
        <f>SUM(F36:F43)</f>
        <v>5000</v>
      </c>
      <c r="G51" s="68"/>
    </row>
  </sheetData>
  <sheetProtection algorithmName="SHA-512" hashValue="BlnxkZ3LV1VpFGQ95J/LRjFUo83HvUIYmcpOlvyxkTbUIR7E/DGzOjs8EwNCopSx3q4WRkmAYYm7Vnlfm895Ng==" saltValue="/Ex/qpPP1Qk5XVjqxbXvCA==" spinCount="100000" sheet="1" objects="1" scenarios="1"/>
  <mergeCells count="14">
    <mergeCell ref="A49:C49"/>
    <mergeCell ref="A50:C50"/>
    <mergeCell ref="A51:E51"/>
    <mergeCell ref="A44:C44"/>
    <mergeCell ref="A45:C45"/>
    <mergeCell ref="A46:C46"/>
    <mergeCell ref="A47:C47"/>
    <mergeCell ref="A48:C48"/>
    <mergeCell ref="A39:C43"/>
    <mergeCell ref="A4:C4"/>
    <mergeCell ref="A2:G2"/>
    <mergeCell ref="A36:E36"/>
    <mergeCell ref="A37:C37"/>
    <mergeCell ref="A38:C38"/>
  </mergeCells>
  <phoneticPr fontId="1"/>
  <pageMargins left="0.7" right="0.7" top="0.75" bottom="0.75" header="0.3" footer="0.3"/>
  <pageSetup paperSize="9" scale="84"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F8CD1-E10F-A045-B32E-7A6E91D4D462}">
  <dimension ref="A1:K52"/>
  <sheetViews>
    <sheetView view="pageBreakPreview" zoomScale="143" zoomScaleNormal="100" workbookViewId="0">
      <selection activeCell="K8" sqref="K8:K9"/>
    </sheetView>
  </sheetViews>
  <sheetFormatPr defaultColWidth="6.109375" defaultRowHeight="9.6"/>
  <cols>
    <col min="1" max="16384" width="6.109375" style="69"/>
  </cols>
  <sheetData>
    <row r="1" spans="1:11" ht="21" customHeight="1">
      <c r="A1" s="173" t="s">
        <v>45</v>
      </c>
      <c r="B1" s="173"/>
      <c r="C1" s="173"/>
    </row>
    <row r="2" spans="1:11" ht="21" customHeight="1">
      <c r="A2" s="173"/>
      <c r="B2" s="173"/>
      <c r="C2" s="173"/>
      <c r="J2" s="70" t="s">
        <v>46</v>
      </c>
      <c r="K2" s="71"/>
    </row>
    <row r="3" spans="1:11" ht="21" customHeight="1">
      <c r="A3" s="174" t="s">
        <v>55</v>
      </c>
      <c r="B3" s="174"/>
      <c r="C3" s="174"/>
      <c r="D3" s="174"/>
      <c r="E3" s="174"/>
      <c r="F3" s="72"/>
      <c r="G3" s="72"/>
      <c r="H3" s="72"/>
      <c r="I3" s="175" t="s">
        <v>47</v>
      </c>
    </row>
    <row r="4" spans="1:11" ht="21" customHeight="1">
      <c r="A4" s="177">
        <f>初期入力表!B7</f>
        <v>0</v>
      </c>
      <c r="B4" s="177"/>
      <c r="C4" s="177"/>
      <c r="D4" s="177"/>
      <c r="E4" s="177"/>
      <c r="F4" s="177"/>
      <c r="G4" s="177"/>
      <c r="H4" s="73"/>
      <c r="I4" s="176"/>
    </row>
    <row r="5" spans="1:11" ht="21" customHeight="1">
      <c r="A5" s="74"/>
      <c r="B5" s="74"/>
      <c r="C5" s="74"/>
      <c r="D5" s="74"/>
      <c r="E5" s="74"/>
      <c r="F5" s="74"/>
      <c r="G5" s="74"/>
      <c r="H5" s="75"/>
    </row>
    <row r="6" spans="1:11" ht="21" customHeight="1">
      <c r="A6" s="76"/>
      <c r="B6" s="178" t="s">
        <v>48</v>
      </c>
      <c r="C6" s="178"/>
      <c r="D6" s="178"/>
      <c r="E6" s="179">
        <f>集計表!F36</f>
        <v>0</v>
      </c>
      <c r="F6" s="179"/>
      <c r="G6" s="179"/>
      <c r="H6" s="179"/>
      <c r="I6" s="179"/>
      <c r="J6" s="179"/>
      <c r="K6" s="77"/>
    </row>
    <row r="7" spans="1:11" ht="21" customHeight="1">
      <c r="A7" s="76"/>
      <c r="B7" s="178"/>
      <c r="C7" s="178"/>
      <c r="D7" s="178"/>
      <c r="E7" s="179"/>
      <c r="F7" s="179"/>
      <c r="G7" s="179"/>
      <c r="H7" s="179"/>
      <c r="I7" s="179"/>
      <c r="J7" s="179"/>
      <c r="K7" s="77"/>
    </row>
    <row r="8" spans="1:11" ht="21" customHeight="1">
      <c r="A8" s="180"/>
      <c r="B8" s="180" t="s">
        <v>49</v>
      </c>
      <c r="C8" s="182" t="str">
        <f>初期入力表!A1</f>
        <v>第58回 和道流空手道連盟北海道大会</v>
      </c>
      <c r="D8" s="182"/>
      <c r="E8" s="182"/>
      <c r="F8" s="182"/>
      <c r="G8" s="182"/>
      <c r="H8" s="182"/>
      <c r="I8" s="182"/>
      <c r="J8" s="183" t="s">
        <v>50</v>
      </c>
      <c r="K8" s="183"/>
    </row>
    <row r="9" spans="1:11" ht="21" customHeight="1">
      <c r="A9" s="180"/>
      <c r="B9" s="181"/>
      <c r="C9" s="185" t="s">
        <v>227</v>
      </c>
      <c r="D9" s="185"/>
      <c r="E9" s="185"/>
      <c r="F9" s="185"/>
      <c r="G9" s="185"/>
      <c r="H9" s="185"/>
      <c r="I9" s="185"/>
      <c r="J9" s="184"/>
      <c r="K9" s="183"/>
    </row>
    <row r="10" spans="1:11" ht="21" customHeight="1">
      <c r="A10" s="78"/>
      <c r="B10" s="186" t="str">
        <f>初期入力表!B5</f>
        <v>2024年　月　日</v>
      </c>
      <c r="C10" s="186"/>
      <c r="D10" s="186"/>
      <c r="E10" s="187" t="s">
        <v>51</v>
      </c>
      <c r="F10" s="187"/>
      <c r="G10" s="187"/>
      <c r="H10" s="187"/>
      <c r="I10" s="187"/>
      <c r="J10" s="79"/>
      <c r="K10" s="80"/>
    </row>
    <row r="11" spans="1:11" ht="21" customHeight="1">
      <c r="A11" s="81" t="s">
        <v>52</v>
      </c>
      <c r="B11" s="81"/>
      <c r="C11" s="81"/>
      <c r="D11" s="80"/>
      <c r="E11" s="188" t="s">
        <v>67</v>
      </c>
      <c r="F11" s="189"/>
      <c r="G11" s="189"/>
      <c r="H11" s="189"/>
      <c r="I11" s="189"/>
      <c r="J11" s="189"/>
      <c r="K11" s="189"/>
    </row>
    <row r="12" spans="1:11" ht="21" customHeight="1">
      <c r="A12" s="82" t="s">
        <v>53</v>
      </c>
      <c r="B12" s="82"/>
      <c r="C12" s="82"/>
      <c r="D12" s="83"/>
      <c r="E12" s="189"/>
      <c r="F12" s="189"/>
      <c r="G12" s="189"/>
      <c r="H12" s="189"/>
      <c r="I12" s="189"/>
      <c r="J12" s="189"/>
      <c r="K12" s="189"/>
    </row>
    <row r="13" spans="1:11" ht="21" customHeight="1">
      <c r="A13" s="82" t="s">
        <v>54</v>
      </c>
      <c r="B13" s="82"/>
      <c r="C13" s="82"/>
      <c r="E13" s="189"/>
      <c r="F13" s="189"/>
      <c r="G13" s="189"/>
      <c r="H13" s="189"/>
      <c r="I13" s="189"/>
      <c r="J13" s="189"/>
      <c r="K13" s="189"/>
    </row>
    <row r="14" spans="1:11" ht="21" customHeight="1">
      <c r="A14" s="173" t="s">
        <v>45</v>
      </c>
      <c r="B14" s="173"/>
      <c r="C14" s="173"/>
    </row>
    <row r="15" spans="1:11" ht="21" customHeight="1">
      <c r="A15" s="173"/>
      <c r="B15" s="173"/>
      <c r="C15" s="173"/>
      <c r="J15" s="70" t="s">
        <v>46</v>
      </c>
      <c r="K15" s="71"/>
    </row>
    <row r="16" spans="1:11" ht="21" customHeight="1">
      <c r="A16" s="174" t="s">
        <v>55</v>
      </c>
      <c r="B16" s="174"/>
      <c r="C16" s="174"/>
      <c r="D16" s="174"/>
      <c r="E16" s="174"/>
      <c r="F16" s="72"/>
      <c r="G16" s="72"/>
      <c r="H16" s="72"/>
      <c r="I16" s="175" t="s">
        <v>47</v>
      </c>
    </row>
    <row r="17" spans="1:11" ht="21" customHeight="1">
      <c r="A17" s="177">
        <f>初期入力表!B7</f>
        <v>0</v>
      </c>
      <c r="B17" s="177"/>
      <c r="C17" s="177"/>
      <c r="D17" s="177"/>
      <c r="E17" s="177"/>
      <c r="F17" s="177"/>
      <c r="G17" s="177"/>
      <c r="H17" s="73"/>
      <c r="I17" s="176"/>
    </row>
    <row r="18" spans="1:11" ht="21" customHeight="1">
      <c r="A18" s="74"/>
      <c r="B18" s="74"/>
      <c r="C18" s="74"/>
      <c r="D18" s="74"/>
      <c r="E18" s="74"/>
      <c r="F18" s="74"/>
      <c r="G18" s="74"/>
      <c r="H18" s="75"/>
    </row>
    <row r="19" spans="1:11" ht="21" customHeight="1">
      <c r="A19" s="76"/>
      <c r="B19" s="178" t="s">
        <v>48</v>
      </c>
      <c r="C19" s="178"/>
      <c r="D19" s="178"/>
      <c r="E19" s="179">
        <f>集計表!F37</f>
        <v>0</v>
      </c>
      <c r="F19" s="179"/>
      <c r="G19" s="179"/>
      <c r="H19" s="179"/>
      <c r="I19" s="179"/>
      <c r="J19" s="179"/>
      <c r="K19" s="77"/>
    </row>
    <row r="20" spans="1:11" ht="21" customHeight="1">
      <c r="A20" s="76"/>
      <c r="B20" s="178"/>
      <c r="C20" s="178"/>
      <c r="D20" s="178"/>
      <c r="E20" s="179"/>
      <c r="F20" s="179"/>
      <c r="G20" s="179"/>
      <c r="H20" s="179"/>
      <c r="I20" s="179"/>
      <c r="J20" s="179"/>
      <c r="K20" s="77"/>
    </row>
    <row r="21" spans="1:11" ht="21" customHeight="1">
      <c r="A21" s="180"/>
      <c r="B21" s="180" t="s">
        <v>49</v>
      </c>
      <c r="C21" s="182" t="str">
        <f>初期入力表!A1</f>
        <v>第58回 和道流空手道連盟北海道大会</v>
      </c>
      <c r="D21" s="182"/>
      <c r="E21" s="182"/>
      <c r="F21" s="182"/>
      <c r="G21" s="182"/>
      <c r="H21" s="182"/>
      <c r="I21" s="182"/>
      <c r="J21" s="183" t="s">
        <v>50</v>
      </c>
      <c r="K21" s="183"/>
    </row>
    <row r="22" spans="1:11" ht="21" customHeight="1">
      <c r="A22" s="180"/>
      <c r="B22" s="181"/>
      <c r="C22" s="185" t="s">
        <v>228</v>
      </c>
      <c r="D22" s="185"/>
      <c r="E22" s="185"/>
      <c r="F22" s="185"/>
      <c r="G22" s="185"/>
      <c r="H22" s="185"/>
      <c r="I22" s="185"/>
      <c r="J22" s="184"/>
      <c r="K22" s="183"/>
    </row>
    <row r="23" spans="1:11" ht="21" customHeight="1">
      <c r="A23" s="78"/>
      <c r="B23" s="186" t="str">
        <f>初期入力表!B5</f>
        <v>2024年　月　日</v>
      </c>
      <c r="C23" s="186"/>
      <c r="D23" s="186"/>
      <c r="E23" s="187" t="s">
        <v>51</v>
      </c>
      <c r="F23" s="187"/>
      <c r="G23" s="187"/>
      <c r="H23" s="187"/>
      <c r="I23" s="187"/>
      <c r="J23" s="79"/>
      <c r="K23" s="80"/>
    </row>
    <row r="24" spans="1:11" ht="21" customHeight="1">
      <c r="A24" s="81" t="s">
        <v>52</v>
      </c>
      <c r="B24" s="81"/>
      <c r="C24" s="81"/>
      <c r="D24" s="80"/>
      <c r="E24" s="188" t="s">
        <v>68</v>
      </c>
      <c r="F24" s="189"/>
      <c r="G24" s="189"/>
      <c r="H24" s="189"/>
      <c r="I24" s="189"/>
      <c r="J24" s="189"/>
      <c r="K24" s="189"/>
    </row>
    <row r="25" spans="1:11" ht="21" customHeight="1">
      <c r="A25" s="82" t="s">
        <v>53</v>
      </c>
      <c r="B25" s="82"/>
      <c r="C25" s="82"/>
      <c r="D25" s="83"/>
      <c r="E25" s="189"/>
      <c r="F25" s="189"/>
      <c r="G25" s="189"/>
      <c r="H25" s="189"/>
      <c r="I25" s="189"/>
      <c r="J25" s="189"/>
      <c r="K25" s="189"/>
    </row>
    <row r="26" spans="1:11" ht="21" customHeight="1">
      <c r="A26" s="82" t="s">
        <v>54</v>
      </c>
      <c r="B26" s="82"/>
      <c r="C26" s="82"/>
      <c r="E26" s="189"/>
      <c r="F26" s="189"/>
      <c r="G26" s="189"/>
      <c r="H26" s="189"/>
      <c r="I26" s="189"/>
      <c r="J26" s="189"/>
      <c r="K26" s="189"/>
    </row>
    <row r="27" spans="1:11" ht="21" customHeight="1">
      <c r="A27" s="173" t="s">
        <v>45</v>
      </c>
      <c r="B27" s="173"/>
      <c r="C27" s="173"/>
    </row>
    <row r="28" spans="1:11" ht="21" customHeight="1">
      <c r="A28" s="173"/>
      <c r="B28" s="173"/>
      <c r="C28" s="173"/>
      <c r="J28" s="70" t="s">
        <v>46</v>
      </c>
      <c r="K28" s="71"/>
    </row>
    <row r="29" spans="1:11" ht="21" customHeight="1">
      <c r="A29" s="174" t="s">
        <v>55</v>
      </c>
      <c r="B29" s="174"/>
      <c r="C29" s="174"/>
      <c r="D29" s="174"/>
      <c r="E29" s="174"/>
      <c r="F29" s="72"/>
      <c r="G29" s="72"/>
      <c r="H29" s="72"/>
      <c r="I29" s="175" t="s">
        <v>47</v>
      </c>
    </row>
    <row r="30" spans="1:11" ht="21" customHeight="1">
      <c r="A30" s="177">
        <f>初期入力表!B7</f>
        <v>0</v>
      </c>
      <c r="B30" s="177"/>
      <c r="C30" s="177"/>
      <c r="D30" s="177"/>
      <c r="E30" s="177"/>
      <c r="F30" s="177"/>
      <c r="G30" s="177"/>
      <c r="H30" s="73"/>
      <c r="I30" s="176"/>
    </row>
    <row r="31" spans="1:11" ht="21" customHeight="1">
      <c r="A31" s="74"/>
      <c r="B31" s="74"/>
      <c r="C31" s="74"/>
      <c r="D31" s="74"/>
      <c r="E31" s="74"/>
      <c r="F31" s="74"/>
      <c r="G31" s="74"/>
      <c r="H31" s="75"/>
    </row>
    <row r="32" spans="1:11" ht="21" customHeight="1">
      <c r="A32" s="76"/>
      <c r="B32" s="178" t="s">
        <v>48</v>
      </c>
      <c r="C32" s="178"/>
      <c r="D32" s="178"/>
      <c r="E32" s="179">
        <f>集計表!F38</f>
        <v>5000</v>
      </c>
      <c r="F32" s="179"/>
      <c r="G32" s="179"/>
      <c r="H32" s="179"/>
      <c r="I32" s="179"/>
      <c r="J32" s="179"/>
      <c r="K32" s="77"/>
    </row>
    <row r="33" spans="1:11" ht="21" customHeight="1">
      <c r="A33" s="76"/>
      <c r="B33" s="178"/>
      <c r="C33" s="178"/>
      <c r="D33" s="178"/>
      <c r="E33" s="179"/>
      <c r="F33" s="179"/>
      <c r="G33" s="179"/>
      <c r="H33" s="179"/>
      <c r="I33" s="179"/>
      <c r="J33" s="179"/>
      <c r="K33" s="77"/>
    </row>
    <row r="34" spans="1:11" ht="21" customHeight="1">
      <c r="A34" s="180"/>
      <c r="B34" s="180" t="s">
        <v>49</v>
      </c>
      <c r="C34" s="182" t="str">
        <f>初期入力表!A1</f>
        <v>第58回 和道流空手道連盟北海道大会</v>
      </c>
      <c r="D34" s="182"/>
      <c r="E34" s="182"/>
      <c r="F34" s="182"/>
      <c r="G34" s="182"/>
      <c r="H34" s="182"/>
      <c r="I34" s="182"/>
      <c r="J34" s="183" t="s">
        <v>50</v>
      </c>
      <c r="K34" s="183"/>
    </row>
    <row r="35" spans="1:11" ht="21" customHeight="1">
      <c r="A35" s="180"/>
      <c r="B35" s="181"/>
      <c r="C35" s="185" t="s">
        <v>229</v>
      </c>
      <c r="D35" s="185"/>
      <c r="E35" s="185"/>
      <c r="F35" s="185"/>
      <c r="G35" s="185"/>
      <c r="H35" s="185"/>
      <c r="I35" s="185"/>
      <c r="J35" s="184"/>
      <c r="K35" s="183"/>
    </row>
    <row r="36" spans="1:11" ht="21" customHeight="1">
      <c r="A36" s="78"/>
      <c r="B36" s="186" t="str">
        <f>初期入力表!B5</f>
        <v>2024年　月　日</v>
      </c>
      <c r="C36" s="186"/>
      <c r="D36" s="186"/>
      <c r="E36" s="187" t="s">
        <v>51</v>
      </c>
      <c r="F36" s="187"/>
      <c r="G36" s="187"/>
      <c r="H36" s="187"/>
      <c r="I36" s="187"/>
      <c r="J36" s="79"/>
      <c r="K36" s="80"/>
    </row>
    <row r="37" spans="1:11" ht="21" customHeight="1">
      <c r="A37" s="81" t="s">
        <v>52</v>
      </c>
      <c r="B37" s="81"/>
      <c r="C37" s="81"/>
      <c r="D37" s="80"/>
      <c r="E37" s="188" t="s">
        <v>68</v>
      </c>
      <c r="F37" s="189"/>
      <c r="G37" s="189"/>
      <c r="H37" s="189"/>
      <c r="I37" s="189"/>
      <c r="J37" s="189"/>
      <c r="K37" s="189"/>
    </row>
    <row r="38" spans="1:11" ht="21" customHeight="1">
      <c r="A38" s="82" t="s">
        <v>53</v>
      </c>
      <c r="B38" s="82"/>
      <c r="C38" s="82"/>
      <c r="D38" s="83"/>
      <c r="E38" s="189"/>
      <c r="F38" s="189"/>
      <c r="G38" s="189"/>
      <c r="H38" s="189"/>
      <c r="I38" s="189"/>
      <c r="J38" s="189"/>
      <c r="K38" s="189"/>
    </row>
    <row r="39" spans="1:11" ht="21" customHeight="1">
      <c r="A39" s="82" t="s">
        <v>54</v>
      </c>
      <c r="B39" s="82"/>
      <c r="C39" s="82"/>
      <c r="E39" s="189"/>
      <c r="F39" s="189"/>
      <c r="G39" s="189"/>
      <c r="H39" s="189"/>
      <c r="I39" s="189"/>
      <c r="J39" s="189"/>
      <c r="K39" s="189"/>
    </row>
    <row r="40" spans="1:11" ht="21" customHeight="1">
      <c r="A40" s="173" t="s">
        <v>45</v>
      </c>
      <c r="B40" s="173"/>
      <c r="C40" s="173"/>
    </row>
    <row r="41" spans="1:11" ht="21" customHeight="1">
      <c r="A41" s="173"/>
      <c r="B41" s="173"/>
      <c r="C41" s="173"/>
      <c r="J41" s="70" t="s">
        <v>46</v>
      </c>
      <c r="K41" s="71"/>
    </row>
    <row r="42" spans="1:11" ht="21" customHeight="1">
      <c r="A42" s="174" t="s">
        <v>55</v>
      </c>
      <c r="B42" s="174"/>
      <c r="C42" s="174"/>
      <c r="D42" s="174"/>
      <c r="E42" s="174"/>
      <c r="F42" s="72"/>
      <c r="G42" s="72"/>
      <c r="H42" s="72"/>
      <c r="I42" s="175" t="s">
        <v>47</v>
      </c>
    </row>
    <row r="43" spans="1:11" ht="21" customHeight="1">
      <c r="A43" s="177">
        <f>初期入力表!B7</f>
        <v>0</v>
      </c>
      <c r="B43" s="177"/>
      <c r="C43" s="177"/>
      <c r="D43" s="177"/>
      <c r="E43" s="177"/>
      <c r="F43" s="177"/>
      <c r="G43" s="177"/>
      <c r="H43" s="73"/>
      <c r="I43" s="176"/>
    </row>
    <row r="44" spans="1:11" ht="21" customHeight="1">
      <c r="A44" s="74"/>
      <c r="B44" s="74"/>
      <c r="C44" s="74"/>
      <c r="D44" s="74"/>
      <c r="E44" s="74"/>
      <c r="F44" s="74"/>
      <c r="G44" s="74"/>
      <c r="H44" s="75"/>
    </row>
    <row r="45" spans="1:11" ht="21" customHeight="1">
      <c r="A45" s="76"/>
      <c r="B45" s="178" t="s">
        <v>48</v>
      </c>
      <c r="C45" s="178"/>
      <c r="D45" s="178"/>
      <c r="E45" s="179">
        <f>SUM(集計表!F39:F43)</f>
        <v>0</v>
      </c>
      <c r="F45" s="179"/>
      <c r="G45" s="179"/>
      <c r="H45" s="179"/>
      <c r="I45" s="179"/>
      <c r="J45" s="179"/>
      <c r="K45" s="77"/>
    </row>
    <row r="46" spans="1:11" ht="21" customHeight="1">
      <c r="A46" s="76"/>
      <c r="B46" s="178"/>
      <c r="C46" s="178"/>
      <c r="D46" s="178"/>
      <c r="E46" s="179"/>
      <c r="F46" s="179"/>
      <c r="G46" s="179"/>
      <c r="H46" s="179"/>
      <c r="I46" s="179"/>
      <c r="J46" s="179"/>
      <c r="K46" s="77"/>
    </row>
    <row r="47" spans="1:11" ht="21" customHeight="1">
      <c r="A47" s="180"/>
      <c r="B47" s="180" t="s">
        <v>49</v>
      </c>
      <c r="C47" s="182" t="str">
        <f>初期入力表!A1</f>
        <v>第58回 和道流空手道連盟北海道大会</v>
      </c>
      <c r="D47" s="182"/>
      <c r="E47" s="182"/>
      <c r="F47" s="182"/>
      <c r="G47" s="182"/>
      <c r="H47" s="182"/>
      <c r="I47" s="182"/>
      <c r="J47" s="183" t="s">
        <v>50</v>
      </c>
      <c r="K47" s="183"/>
    </row>
    <row r="48" spans="1:11" ht="21" customHeight="1">
      <c r="A48" s="180"/>
      <c r="B48" s="181"/>
      <c r="C48" s="185" t="s">
        <v>230</v>
      </c>
      <c r="D48" s="185"/>
      <c r="E48" s="185"/>
      <c r="F48" s="185"/>
      <c r="G48" s="185"/>
      <c r="H48" s="185"/>
      <c r="I48" s="185"/>
      <c r="J48" s="184"/>
      <c r="K48" s="183"/>
    </row>
    <row r="49" spans="1:11" ht="21" customHeight="1">
      <c r="A49" s="78"/>
      <c r="B49" s="186" t="str">
        <f>初期入力表!B5</f>
        <v>2024年　月　日</v>
      </c>
      <c r="C49" s="186"/>
      <c r="D49" s="186"/>
      <c r="E49" s="187" t="s">
        <v>51</v>
      </c>
      <c r="F49" s="187"/>
      <c r="G49" s="187"/>
      <c r="H49" s="187"/>
      <c r="I49" s="187"/>
      <c r="J49" s="79"/>
      <c r="K49" s="80"/>
    </row>
    <row r="50" spans="1:11" ht="21" customHeight="1">
      <c r="A50" s="81" t="s">
        <v>52</v>
      </c>
      <c r="B50" s="81"/>
      <c r="C50" s="81"/>
      <c r="D50" s="80"/>
      <c r="E50" s="188" t="s">
        <v>68</v>
      </c>
      <c r="F50" s="189"/>
      <c r="G50" s="189"/>
      <c r="H50" s="189"/>
      <c r="I50" s="189"/>
      <c r="J50" s="189"/>
      <c r="K50" s="189"/>
    </row>
    <row r="51" spans="1:11" ht="21" customHeight="1">
      <c r="A51" s="82" t="s">
        <v>53</v>
      </c>
      <c r="B51" s="82"/>
      <c r="C51" s="82"/>
      <c r="D51" s="83"/>
      <c r="E51" s="189"/>
      <c r="F51" s="189"/>
      <c r="G51" s="189"/>
      <c r="H51" s="189"/>
      <c r="I51" s="189"/>
      <c r="J51" s="189"/>
      <c r="K51" s="189"/>
    </row>
    <row r="52" spans="1:11" ht="21" customHeight="1">
      <c r="A52" s="82" t="s">
        <v>54</v>
      </c>
      <c r="B52" s="82"/>
      <c r="C52" s="82"/>
      <c r="E52" s="189"/>
      <c r="F52" s="189"/>
      <c r="G52" s="189"/>
      <c r="H52" s="189"/>
      <c r="I52" s="189"/>
      <c r="J52" s="189"/>
      <c r="K52" s="189"/>
    </row>
  </sheetData>
  <sheetProtection algorithmName="SHA-512" hashValue="WMhZKcqu2QRW+7k7JuPUEOoevkb913yUw/B2uZgsOE6NKH0tO/2oxCVMwu2rgCd1cHBKP4QkSJlLfSpKS+bhaQ==" saltValue="t/1oxyGeqPhw981Qb0kpiw==" spinCount="100000" sheet="1" objects="1" scenarios="1"/>
  <mergeCells count="60">
    <mergeCell ref="A30:G30"/>
    <mergeCell ref="B32:D33"/>
    <mergeCell ref="E32:J33"/>
    <mergeCell ref="K34:K35"/>
    <mergeCell ref="C35:I35"/>
    <mergeCell ref="A34:A35"/>
    <mergeCell ref="B34:B35"/>
    <mergeCell ref="C34:I34"/>
    <mergeCell ref="J34:J35"/>
    <mergeCell ref="K47:K48"/>
    <mergeCell ref="C48:I48"/>
    <mergeCell ref="B49:D49"/>
    <mergeCell ref="E49:I49"/>
    <mergeCell ref="E50:K52"/>
    <mergeCell ref="B45:D46"/>
    <mergeCell ref="E45:J46"/>
    <mergeCell ref="A27:C28"/>
    <mergeCell ref="A47:A48"/>
    <mergeCell ref="B47:B48"/>
    <mergeCell ref="C47:I47"/>
    <mergeCell ref="J47:J48"/>
    <mergeCell ref="A40:C41"/>
    <mergeCell ref="A29:E29"/>
    <mergeCell ref="I29:I30"/>
    <mergeCell ref="A42:E42"/>
    <mergeCell ref="I42:I43"/>
    <mergeCell ref="A43:G43"/>
    <mergeCell ref="B36:D36"/>
    <mergeCell ref="E36:I36"/>
    <mergeCell ref="E37:K39"/>
    <mergeCell ref="K21:K22"/>
    <mergeCell ref="C22:I22"/>
    <mergeCell ref="B23:D23"/>
    <mergeCell ref="E23:I23"/>
    <mergeCell ref="E24:K26"/>
    <mergeCell ref="B19:D20"/>
    <mergeCell ref="E19:J20"/>
    <mergeCell ref="A21:A22"/>
    <mergeCell ref="B21:B22"/>
    <mergeCell ref="C21:I21"/>
    <mergeCell ref="J21:J22"/>
    <mergeCell ref="B10:D10"/>
    <mergeCell ref="E10:I10"/>
    <mergeCell ref="E11:K13"/>
    <mergeCell ref="A14:C15"/>
    <mergeCell ref="A16:E16"/>
    <mergeCell ref="I16:I17"/>
    <mergeCell ref="A17:G17"/>
    <mergeCell ref="A8:A9"/>
    <mergeCell ref="B8:B9"/>
    <mergeCell ref="C8:I8"/>
    <mergeCell ref="J8:J9"/>
    <mergeCell ref="K8:K9"/>
    <mergeCell ref="C9:I9"/>
    <mergeCell ref="A1:C2"/>
    <mergeCell ref="A3:E3"/>
    <mergeCell ref="I3:I4"/>
    <mergeCell ref="A4:G4"/>
    <mergeCell ref="B6:D7"/>
    <mergeCell ref="E6:J7"/>
  </mergeCells>
  <phoneticPr fontId="1"/>
  <pageMargins left="0.7" right="0.7" top="0.75" bottom="0.75" header="0.3" footer="0.3"/>
  <pageSetup paperSize="9" orientation="landscape" horizontalDpi="0" verticalDpi="0" r:id="rId1"/>
  <rowBreaks count="4" manualBreakCount="4">
    <brk id="13" max="16383" man="1"/>
    <brk id="26" max="10" man="1"/>
    <brk id="39" max="16383" man="1"/>
    <brk id="2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9D2D-3D60-2242-99D6-12FF81E20EBB}">
  <dimension ref="A1:I36"/>
  <sheetViews>
    <sheetView zoomScale="159" workbookViewId="0">
      <selection activeCell="I17" sqref="I17"/>
    </sheetView>
  </sheetViews>
  <sheetFormatPr defaultColWidth="2.33203125" defaultRowHeight="10.8"/>
  <cols>
    <col min="1" max="1" width="2.77734375" style="96" bestFit="1" customWidth="1"/>
    <col min="2" max="2" width="5.77734375" style="93" bestFit="1" customWidth="1"/>
    <col min="3" max="3" width="22.109375" style="94" bestFit="1" customWidth="1"/>
    <col min="4" max="4" width="10" style="94" bestFit="1" customWidth="1"/>
    <col min="5" max="8" width="2.33203125" style="91"/>
    <col min="9" max="9" width="14" style="91" customWidth="1"/>
    <col min="10" max="249" width="2.33203125" style="91"/>
    <col min="250" max="250" width="2.77734375" style="91" bestFit="1" customWidth="1"/>
    <col min="251" max="251" width="5.77734375" style="91" bestFit="1" customWidth="1"/>
    <col min="252" max="252" width="22.109375" style="91" bestFit="1" customWidth="1"/>
    <col min="253" max="253" width="10" style="91" bestFit="1" customWidth="1"/>
    <col min="254" max="254" width="10.33203125" style="91" customWidth="1"/>
    <col min="255" max="258" width="10" style="91" customWidth="1"/>
    <col min="259" max="259" width="1.77734375" style="91" customWidth="1"/>
    <col min="260" max="260" width="8.44140625" style="91" bestFit="1" customWidth="1"/>
    <col min="261" max="505" width="2.33203125" style="91"/>
    <col min="506" max="506" width="2.77734375" style="91" bestFit="1" customWidth="1"/>
    <col min="507" max="507" width="5.77734375" style="91" bestFit="1" customWidth="1"/>
    <col min="508" max="508" width="22.109375" style="91" bestFit="1" customWidth="1"/>
    <col min="509" max="509" width="10" style="91" bestFit="1" customWidth="1"/>
    <col min="510" max="510" width="10.33203125" style="91" customWidth="1"/>
    <col min="511" max="514" width="10" style="91" customWidth="1"/>
    <col min="515" max="515" width="1.77734375" style="91" customWidth="1"/>
    <col min="516" max="516" width="8.44140625" style="91" bestFit="1" customWidth="1"/>
    <col min="517" max="761" width="2.33203125" style="91"/>
    <col min="762" max="762" width="2.77734375" style="91" bestFit="1" customWidth="1"/>
    <col min="763" max="763" width="5.77734375" style="91" bestFit="1" customWidth="1"/>
    <col min="764" max="764" width="22.109375" style="91" bestFit="1" customWidth="1"/>
    <col min="765" max="765" width="10" style="91" bestFit="1" customWidth="1"/>
    <col min="766" max="766" width="10.33203125" style="91" customWidth="1"/>
    <col min="767" max="770" width="10" style="91" customWidth="1"/>
    <col min="771" max="771" width="1.77734375" style="91" customWidth="1"/>
    <col min="772" max="772" width="8.44140625" style="91" bestFit="1" customWidth="1"/>
    <col min="773" max="1017" width="2.33203125" style="91"/>
    <col min="1018" max="1018" width="2.77734375" style="91" bestFit="1" customWidth="1"/>
    <col min="1019" max="1019" width="5.77734375" style="91" bestFit="1" customWidth="1"/>
    <col min="1020" max="1020" width="22.109375" style="91" bestFit="1" customWidth="1"/>
    <col min="1021" max="1021" width="10" style="91" bestFit="1" customWidth="1"/>
    <col min="1022" max="1022" width="10.33203125" style="91" customWidth="1"/>
    <col min="1023" max="1026" width="10" style="91" customWidth="1"/>
    <col min="1027" max="1027" width="1.77734375" style="91" customWidth="1"/>
    <col min="1028" max="1028" width="8.44140625" style="91" bestFit="1" customWidth="1"/>
    <col min="1029" max="1273" width="2.33203125" style="91"/>
    <col min="1274" max="1274" width="2.77734375" style="91" bestFit="1" customWidth="1"/>
    <col min="1275" max="1275" width="5.77734375" style="91" bestFit="1" customWidth="1"/>
    <col min="1276" max="1276" width="22.109375" style="91" bestFit="1" customWidth="1"/>
    <col min="1277" max="1277" width="10" style="91" bestFit="1" customWidth="1"/>
    <col min="1278" max="1278" width="10.33203125" style="91" customWidth="1"/>
    <col min="1279" max="1282" width="10" style="91" customWidth="1"/>
    <col min="1283" max="1283" width="1.77734375" style="91" customWidth="1"/>
    <col min="1284" max="1284" width="8.44140625" style="91" bestFit="1" customWidth="1"/>
    <col min="1285" max="1529" width="2.33203125" style="91"/>
    <col min="1530" max="1530" width="2.77734375" style="91" bestFit="1" customWidth="1"/>
    <col min="1531" max="1531" width="5.77734375" style="91" bestFit="1" customWidth="1"/>
    <col min="1532" max="1532" width="22.109375" style="91" bestFit="1" customWidth="1"/>
    <col min="1533" max="1533" width="10" style="91" bestFit="1" customWidth="1"/>
    <col min="1534" max="1534" width="10.33203125" style="91" customWidth="1"/>
    <col min="1535" max="1538" width="10" style="91" customWidth="1"/>
    <col min="1539" max="1539" width="1.77734375" style="91" customWidth="1"/>
    <col min="1540" max="1540" width="8.44140625" style="91" bestFit="1" customWidth="1"/>
    <col min="1541" max="1785" width="2.33203125" style="91"/>
    <col min="1786" max="1786" width="2.77734375" style="91" bestFit="1" customWidth="1"/>
    <col min="1787" max="1787" width="5.77734375" style="91" bestFit="1" customWidth="1"/>
    <col min="1788" max="1788" width="22.109375" style="91" bestFit="1" customWidth="1"/>
    <col min="1789" max="1789" width="10" style="91" bestFit="1" customWidth="1"/>
    <col min="1790" max="1790" width="10.33203125" style="91" customWidth="1"/>
    <col min="1791" max="1794" width="10" style="91" customWidth="1"/>
    <col min="1795" max="1795" width="1.77734375" style="91" customWidth="1"/>
    <col min="1796" max="1796" width="8.44140625" style="91" bestFit="1" customWidth="1"/>
    <col min="1797" max="2041" width="2.33203125" style="91"/>
    <col min="2042" max="2042" width="2.77734375" style="91" bestFit="1" customWidth="1"/>
    <col min="2043" max="2043" width="5.77734375" style="91" bestFit="1" customWidth="1"/>
    <col min="2044" max="2044" width="22.109375" style="91" bestFit="1" customWidth="1"/>
    <col min="2045" max="2045" width="10" style="91" bestFit="1" customWidth="1"/>
    <col min="2046" max="2046" width="10.33203125" style="91" customWidth="1"/>
    <col min="2047" max="2050" width="10" style="91" customWidth="1"/>
    <col min="2051" max="2051" width="1.77734375" style="91" customWidth="1"/>
    <col min="2052" max="2052" width="8.44140625" style="91" bestFit="1" customWidth="1"/>
    <col min="2053" max="2297" width="2.33203125" style="91"/>
    <col min="2298" max="2298" width="2.77734375" style="91" bestFit="1" customWidth="1"/>
    <col min="2299" max="2299" width="5.77734375" style="91" bestFit="1" customWidth="1"/>
    <col min="2300" max="2300" width="22.109375" style="91" bestFit="1" customWidth="1"/>
    <col min="2301" max="2301" width="10" style="91" bestFit="1" customWidth="1"/>
    <col min="2302" max="2302" width="10.33203125" style="91" customWidth="1"/>
    <col min="2303" max="2306" width="10" style="91" customWidth="1"/>
    <col min="2307" max="2307" width="1.77734375" style="91" customWidth="1"/>
    <col min="2308" max="2308" width="8.44140625" style="91" bestFit="1" customWidth="1"/>
    <col min="2309" max="2553" width="2.33203125" style="91"/>
    <col min="2554" max="2554" width="2.77734375" style="91" bestFit="1" customWidth="1"/>
    <col min="2555" max="2555" width="5.77734375" style="91" bestFit="1" customWidth="1"/>
    <col min="2556" max="2556" width="22.109375" style="91" bestFit="1" customWidth="1"/>
    <col min="2557" max="2557" width="10" style="91" bestFit="1" customWidth="1"/>
    <col min="2558" max="2558" width="10.33203125" style="91" customWidth="1"/>
    <col min="2559" max="2562" width="10" style="91" customWidth="1"/>
    <col min="2563" max="2563" width="1.77734375" style="91" customWidth="1"/>
    <col min="2564" max="2564" width="8.44140625" style="91" bestFit="1" customWidth="1"/>
    <col min="2565" max="2809" width="2.33203125" style="91"/>
    <col min="2810" max="2810" width="2.77734375" style="91" bestFit="1" customWidth="1"/>
    <col min="2811" max="2811" width="5.77734375" style="91" bestFit="1" customWidth="1"/>
    <col min="2812" max="2812" width="22.109375" style="91" bestFit="1" customWidth="1"/>
    <col min="2813" max="2813" width="10" style="91" bestFit="1" customWidth="1"/>
    <col min="2814" max="2814" width="10.33203125" style="91" customWidth="1"/>
    <col min="2815" max="2818" width="10" style="91" customWidth="1"/>
    <col min="2819" max="2819" width="1.77734375" style="91" customWidth="1"/>
    <col min="2820" max="2820" width="8.44140625" style="91" bestFit="1" customWidth="1"/>
    <col min="2821" max="3065" width="2.33203125" style="91"/>
    <col min="3066" max="3066" width="2.77734375" style="91" bestFit="1" customWidth="1"/>
    <col min="3067" max="3067" width="5.77734375" style="91" bestFit="1" customWidth="1"/>
    <col min="3068" max="3068" width="22.109375" style="91" bestFit="1" customWidth="1"/>
    <col min="3069" max="3069" width="10" style="91" bestFit="1" customWidth="1"/>
    <col min="3070" max="3070" width="10.33203125" style="91" customWidth="1"/>
    <col min="3071" max="3074" width="10" style="91" customWidth="1"/>
    <col min="3075" max="3075" width="1.77734375" style="91" customWidth="1"/>
    <col min="3076" max="3076" width="8.44140625" style="91" bestFit="1" customWidth="1"/>
    <col min="3077" max="3321" width="2.33203125" style="91"/>
    <col min="3322" max="3322" width="2.77734375" style="91" bestFit="1" customWidth="1"/>
    <col min="3323" max="3323" width="5.77734375" style="91" bestFit="1" customWidth="1"/>
    <col min="3324" max="3324" width="22.109375" style="91" bestFit="1" customWidth="1"/>
    <col min="3325" max="3325" width="10" style="91" bestFit="1" customWidth="1"/>
    <col min="3326" max="3326" width="10.33203125" style="91" customWidth="1"/>
    <col min="3327" max="3330" width="10" style="91" customWidth="1"/>
    <col min="3331" max="3331" width="1.77734375" style="91" customWidth="1"/>
    <col min="3332" max="3332" width="8.44140625" style="91" bestFit="1" customWidth="1"/>
    <col min="3333" max="3577" width="2.33203125" style="91"/>
    <col min="3578" max="3578" width="2.77734375" style="91" bestFit="1" customWidth="1"/>
    <col min="3579" max="3579" width="5.77734375" style="91" bestFit="1" customWidth="1"/>
    <col min="3580" max="3580" width="22.109375" style="91" bestFit="1" customWidth="1"/>
    <col min="3581" max="3581" width="10" style="91" bestFit="1" customWidth="1"/>
    <col min="3582" max="3582" width="10.33203125" style="91" customWidth="1"/>
    <col min="3583" max="3586" width="10" style="91" customWidth="1"/>
    <col min="3587" max="3587" width="1.77734375" style="91" customWidth="1"/>
    <col min="3588" max="3588" width="8.44140625" style="91" bestFit="1" customWidth="1"/>
    <col min="3589" max="3833" width="2.33203125" style="91"/>
    <col min="3834" max="3834" width="2.77734375" style="91" bestFit="1" customWidth="1"/>
    <col min="3835" max="3835" width="5.77734375" style="91" bestFit="1" customWidth="1"/>
    <col min="3836" max="3836" width="22.109375" style="91" bestFit="1" customWidth="1"/>
    <col min="3837" max="3837" width="10" style="91" bestFit="1" customWidth="1"/>
    <col min="3838" max="3838" width="10.33203125" style="91" customWidth="1"/>
    <col min="3839" max="3842" width="10" style="91" customWidth="1"/>
    <col min="3843" max="3843" width="1.77734375" style="91" customWidth="1"/>
    <col min="3844" max="3844" width="8.44140625" style="91" bestFit="1" customWidth="1"/>
    <col min="3845" max="4089" width="2.33203125" style="91"/>
    <col min="4090" max="4090" width="2.77734375" style="91" bestFit="1" customWidth="1"/>
    <col min="4091" max="4091" width="5.77734375" style="91" bestFit="1" customWidth="1"/>
    <col min="4092" max="4092" width="22.109375" style="91" bestFit="1" customWidth="1"/>
    <col min="4093" max="4093" width="10" style="91" bestFit="1" customWidth="1"/>
    <col min="4094" max="4094" width="10.33203125" style="91" customWidth="1"/>
    <col min="4095" max="4098" width="10" style="91" customWidth="1"/>
    <col min="4099" max="4099" width="1.77734375" style="91" customWidth="1"/>
    <col min="4100" max="4100" width="8.44140625" style="91" bestFit="1" customWidth="1"/>
    <col min="4101" max="4345" width="2.33203125" style="91"/>
    <col min="4346" max="4346" width="2.77734375" style="91" bestFit="1" customWidth="1"/>
    <col min="4347" max="4347" width="5.77734375" style="91" bestFit="1" customWidth="1"/>
    <col min="4348" max="4348" width="22.109375" style="91" bestFit="1" customWidth="1"/>
    <col min="4349" max="4349" width="10" style="91" bestFit="1" customWidth="1"/>
    <col min="4350" max="4350" width="10.33203125" style="91" customWidth="1"/>
    <col min="4351" max="4354" width="10" style="91" customWidth="1"/>
    <col min="4355" max="4355" width="1.77734375" style="91" customWidth="1"/>
    <col min="4356" max="4356" width="8.44140625" style="91" bestFit="1" customWidth="1"/>
    <col min="4357" max="4601" width="2.33203125" style="91"/>
    <col min="4602" max="4602" width="2.77734375" style="91" bestFit="1" customWidth="1"/>
    <col min="4603" max="4603" width="5.77734375" style="91" bestFit="1" customWidth="1"/>
    <col min="4604" max="4604" width="22.109375" style="91" bestFit="1" customWidth="1"/>
    <col min="4605" max="4605" width="10" style="91" bestFit="1" customWidth="1"/>
    <col min="4606" max="4606" width="10.33203125" style="91" customWidth="1"/>
    <col min="4607" max="4610" width="10" style="91" customWidth="1"/>
    <col min="4611" max="4611" width="1.77734375" style="91" customWidth="1"/>
    <col min="4612" max="4612" width="8.44140625" style="91" bestFit="1" customWidth="1"/>
    <col min="4613" max="4857" width="2.33203125" style="91"/>
    <col min="4858" max="4858" width="2.77734375" style="91" bestFit="1" customWidth="1"/>
    <col min="4859" max="4859" width="5.77734375" style="91" bestFit="1" customWidth="1"/>
    <col min="4860" max="4860" width="22.109375" style="91" bestFit="1" customWidth="1"/>
    <col min="4861" max="4861" width="10" style="91" bestFit="1" customWidth="1"/>
    <col min="4862" max="4862" width="10.33203125" style="91" customWidth="1"/>
    <col min="4863" max="4866" width="10" style="91" customWidth="1"/>
    <col min="4867" max="4867" width="1.77734375" style="91" customWidth="1"/>
    <col min="4868" max="4868" width="8.44140625" style="91" bestFit="1" customWidth="1"/>
    <col min="4869" max="5113" width="2.33203125" style="91"/>
    <col min="5114" max="5114" width="2.77734375" style="91" bestFit="1" customWidth="1"/>
    <col min="5115" max="5115" width="5.77734375" style="91" bestFit="1" customWidth="1"/>
    <col min="5116" max="5116" width="22.109375" style="91" bestFit="1" customWidth="1"/>
    <col min="5117" max="5117" width="10" style="91" bestFit="1" customWidth="1"/>
    <col min="5118" max="5118" width="10.33203125" style="91" customWidth="1"/>
    <col min="5119" max="5122" width="10" style="91" customWidth="1"/>
    <col min="5123" max="5123" width="1.77734375" style="91" customWidth="1"/>
    <col min="5124" max="5124" width="8.44140625" style="91" bestFit="1" customWidth="1"/>
    <col min="5125" max="5369" width="2.33203125" style="91"/>
    <col min="5370" max="5370" width="2.77734375" style="91" bestFit="1" customWidth="1"/>
    <col min="5371" max="5371" width="5.77734375" style="91" bestFit="1" customWidth="1"/>
    <col min="5372" max="5372" width="22.109375" style="91" bestFit="1" customWidth="1"/>
    <col min="5373" max="5373" width="10" style="91" bestFit="1" customWidth="1"/>
    <col min="5374" max="5374" width="10.33203125" style="91" customWidth="1"/>
    <col min="5375" max="5378" width="10" style="91" customWidth="1"/>
    <col min="5379" max="5379" width="1.77734375" style="91" customWidth="1"/>
    <col min="5380" max="5380" width="8.44140625" style="91" bestFit="1" customWidth="1"/>
    <col min="5381" max="5625" width="2.33203125" style="91"/>
    <col min="5626" max="5626" width="2.77734375" style="91" bestFit="1" customWidth="1"/>
    <col min="5627" max="5627" width="5.77734375" style="91" bestFit="1" customWidth="1"/>
    <col min="5628" max="5628" width="22.109375" style="91" bestFit="1" customWidth="1"/>
    <col min="5629" max="5629" width="10" style="91" bestFit="1" customWidth="1"/>
    <col min="5630" max="5630" width="10.33203125" style="91" customWidth="1"/>
    <col min="5631" max="5634" width="10" style="91" customWidth="1"/>
    <col min="5635" max="5635" width="1.77734375" style="91" customWidth="1"/>
    <col min="5636" max="5636" width="8.44140625" style="91" bestFit="1" customWidth="1"/>
    <col min="5637" max="5881" width="2.33203125" style="91"/>
    <col min="5882" max="5882" width="2.77734375" style="91" bestFit="1" customWidth="1"/>
    <col min="5883" max="5883" width="5.77734375" style="91" bestFit="1" customWidth="1"/>
    <col min="5884" max="5884" width="22.109375" style="91" bestFit="1" customWidth="1"/>
    <col min="5885" max="5885" width="10" style="91" bestFit="1" customWidth="1"/>
    <col min="5886" max="5886" width="10.33203125" style="91" customWidth="1"/>
    <col min="5887" max="5890" width="10" style="91" customWidth="1"/>
    <col min="5891" max="5891" width="1.77734375" style="91" customWidth="1"/>
    <col min="5892" max="5892" width="8.44140625" style="91" bestFit="1" customWidth="1"/>
    <col min="5893" max="6137" width="2.33203125" style="91"/>
    <col min="6138" max="6138" width="2.77734375" style="91" bestFit="1" customWidth="1"/>
    <col min="6139" max="6139" width="5.77734375" style="91" bestFit="1" customWidth="1"/>
    <col min="6140" max="6140" width="22.109375" style="91" bestFit="1" customWidth="1"/>
    <col min="6141" max="6141" width="10" style="91" bestFit="1" customWidth="1"/>
    <col min="6142" max="6142" width="10.33203125" style="91" customWidth="1"/>
    <col min="6143" max="6146" width="10" style="91" customWidth="1"/>
    <col min="6147" max="6147" width="1.77734375" style="91" customWidth="1"/>
    <col min="6148" max="6148" width="8.44140625" style="91" bestFit="1" customWidth="1"/>
    <col min="6149" max="6393" width="2.33203125" style="91"/>
    <col min="6394" max="6394" width="2.77734375" style="91" bestFit="1" customWidth="1"/>
    <col min="6395" max="6395" width="5.77734375" style="91" bestFit="1" customWidth="1"/>
    <col min="6396" max="6396" width="22.109375" style="91" bestFit="1" customWidth="1"/>
    <col min="6397" max="6397" width="10" style="91" bestFit="1" customWidth="1"/>
    <col min="6398" max="6398" width="10.33203125" style="91" customWidth="1"/>
    <col min="6399" max="6402" width="10" style="91" customWidth="1"/>
    <col min="6403" max="6403" width="1.77734375" style="91" customWidth="1"/>
    <col min="6404" max="6404" width="8.44140625" style="91" bestFit="1" customWidth="1"/>
    <col min="6405" max="6649" width="2.33203125" style="91"/>
    <col min="6650" max="6650" width="2.77734375" style="91" bestFit="1" customWidth="1"/>
    <col min="6651" max="6651" width="5.77734375" style="91" bestFit="1" customWidth="1"/>
    <col min="6652" max="6652" width="22.109375" style="91" bestFit="1" customWidth="1"/>
    <col min="6653" max="6653" width="10" style="91" bestFit="1" customWidth="1"/>
    <col min="6654" max="6654" width="10.33203125" style="91" customWidth="1"/>
    <col min="6655" max="6658" width="10" style="91" customWidth="1"/>
    <col min="6659" max="6659" width="1.77734375" style="91" customWidth="1"/>
    <col min="6660" max="6660" width="8.44140625" style="91" bestFit="1" customWidth="1"/>
    <col min="6661" max="6905" width="2.33203125" style="91"/>
    <col min="6906" max="6906" width="2.77734375" style="91" bestFit="1" customWidth="1"/>
    <col min="6907" max="6907" width="5.77734375" style="91" bestFit="1" customWidth="1"/>
    <col min="6908" max="6908" width="22.109375" style="91" bestFit="1" customWidth="1"/>
    <col min="6909" max="6909" width="10" style="91" bestFit="1" customWidth="1"/>
    <col min="6910" max="6910" width="10.33203125" style="91" customWidth="1"/>
    <col min="6911" max="6914" width="10" style="91" customWidth="1"/>
    <col min="6915" max="6915" width="1.77734375" style="91" customWidth="1"/>
    <col min="6916" max="6916" width="8.44140625" style="91" bestFit="1" customWidth="1"/>
    <col min="6917" max="7161" width="2.33203125" style="91"/>
    <col min="7162" max="7162" width="2.77734375" style="91" bestFit="1" customWidth="1"/>
    <col min="7163" max="7163" width="5.77734375" style="91" bestFit="1" customWidth="1"/>
    <col min="7164" max="7164" width="22.109375" style="91" bestFit="1" customWidth="1"/>
    <col min="7165" max="7165" width="10" style="91" bestFit="1" customWidth="1"/>
    <col min="7166" max="7166" width="10.33203125" style="91" customWidth="1"/>
    <col min="7167" max="7170" width="10" style="91" customWidth="1"/>
    <col min="7171" max="7171" width="1.77734375" style="91" customWidth="1"/>
    <col min="7172" max="7172" width="8.44140625" style="91" bestFit="1" customWidth="1"/>
    <col min="7173" max="7417" width="2.33203125" style="91"/>
    <col min="7418" max="7418" width="2.77734375" style="91" bestFit="1" customWidth="1"/>
    <col min="7419" max="7419" width="5.77734375" style="91" bestFit="1" customWidth="1"/>
    <col min="7420" max="7420" width="22.109375" style="91" bestFit="1" customWidth="1"/>
    <col min="7421" max="7421" width="10" style="91" bestFit="1" customWidth="1"/>
    <col min="7422" max="7422" width="10.33203125" style="91" customWidth="1"/>
    <col min="7423" max="7426" width="10" style="91" customWidth="1"/>
    <col min="7427" max="7427" width="1.77734375" style="91" customWidth="1"/>
    <col min="7428" max="7428" width="8.44140625" style="91" bestFit="1" customWidth="1"/>
    <col min="7429" max="7673" width="2.33203125" style="91"/>
    <col min="7674" max="7674" width="2.77734375" style="91" bestFit="1" customWidth="1"/>
    <col min="7675" max="7675" width="5.77734375" style="91" bestFit="1" customWidth="1"/>
    <col min="7676" max="7676" width="22.109375" style="91" bestFit="1" customWidth="1"/>
    <col min="7677" max="7677" width="10" style="91" bestFit="1" customWidth="1"/>
    <col min="7678" max="7678" width="10.33203125" style="91" customWidth="1"/>
    <col min="7679" max="7682" width="10" style="91" customWidth="1"/>
    <col min="7683" max="7683" width="1.77734375" style="91" customWidth="1"/>
    <col min="7684" max="7684" width="8.44140625" style="91" bestFit="1" customWidth="1"/>
    <col min="7685" max="7929" width="2.33203125" style="91"/>
    <col min="7930" max="7930" width="2.77734375" style="91" bestFit="1" customWidth="1"/>
    <col min="7931" max="7931" width="5.77734375" style="91" bestFit="1" customWidth="1"/>
    <col min="7932" max="7932" width="22.109375" style="91" bestFit="1" customWidth="1"/>
    <col min="7933" max="7933" width="10" style="91" bestFit="1" customWidth="1"/>
    <col min="7934" max="7934" width="10.33203125" style="91" customWidth="1"/>
    <col min="7935" max="7938" width="10" style="91" customWidth="1"/>
    <col min="7939" max="7939" width="1.77734375" style="91" customWidth="1"/>
    <col min="7940" max="7940" width="8.44140625" style="91" bestFit="1" customWidth="1"/>
    <col min="7941" max="8185" width="2.33203125" style="91"/>
    <col min="8186" max="8186" width="2.77734375" style="91" bestFit="1" customWidth="1"/>
    <col min="8187" max="8187" width="5.77734375" style="91" bestFit="1" customWidth="1"/>
    <col min="8188" max="8188" width="22.109375" style="91" bestFit="1" customWidth="1"/>
    <col min="8189" max="8189" width="10" style="91" bestFit="1" customWidth="1"/>
    <col min="8190" max="8190" width="10.33203125" style="91" customWidth="1"/>
    <col min="8191" max="8194" width="10" style="91" customWidth="1"/>
    <col min="8195" max="8195" width="1.77734375" style="91" customWidth="1"/>
    <col min="8196" max="8196" width="8.44140625" style="91" bestFit="1" customWidth="1"/>
    <col min="8197" max="8441" width="2.33203125" style="91"/>
    <col min="8442" max="8442" width="2.77734375" style="91" bestFit="1" customWidth="1"/>
    <col min="8443" max="8443" width="5.77734375" style="91" bestFit="1" customWidth="1"/>
    <col min="8444" max="8444" width="22.109375" style="91" bestFit="1" customWidth="1"/>
    <col min="8445" max="8445" width="10" style="91" bestFit="1" customWidth="1"/>
    <col min="8446" max="8446" width="10.33203125" style="91" customWidth="1"/>
    <col min="8447" max="8450" width="10" style="91" customWidth="1"/>
    <col min="8451" max="8451" width="1.77734375" style="91" customWidth="1"/>
    <col min="8452" max="8452" width="8.44140625" style="91" bestFit="1" customWidth="1"/>
    <col min="8453" max="8697" width="2.33203125" style="91"/>
    <col min="8698" max="8698" width="2.77734375" style="91" bestFit="1" customWidth="1"/>
    <col min="8699" max="8699" width="5.77734375" style="91" bestFit="1" customWidth="1"/>
    <col min="8700" max="8700" width="22.109375" style="91" bestFit="1" customWidth="1"/>
    <col min="8701" max="8701" width="10" style="91" bestFit="1" customWidth="1"/>
    <col min="8702" max="8702" width="10.33203125" style="91" customWidth="1"/>
    <col min="8703" max="8706" width="10" style="91" customWidth="1"/>
    <col min="8707" max="8707" width="1.77734375" style="91" customWidth="1"/>
    <col min="8708" max="8708" width="8.44140625" style="91" bestFit="1" customWidth="1"/>
    <col min="8709" max="8953" width="2.33203125" style="91"/>
    <col min="8954" max="8954" width="2.77734375" style="91" bestFit="1" customWidth="1"/>
    <col min="8955" max="8955" width="5.77734375" style="91" bestFit="1" customWidth="1"/>
    <col min="8956" max="8956" width="22.109375" style="91" bestFit="1" customWidth="1"/>
    <col min="8957" max="8957" width="10" style="91" bestFit="1" customWidth="1"/>
    <col min="8958" max="8958" width="10.33203125" style="91" customWidth="1"/>
    <col min="8959" max="8962" width="10" style="91" customWidth="1"/>
    <col min="8963" max="8963" width="1.77734375" style="91" customWidth="1"/>
    <col min="8964" max="8964" width="8.44140625" style="91" bestFit="1" customWidth="1"/>
    <col min="8965" max="9209" width="2.33203125" style="91"/>
    <col min="9210" max="9210" width="2.77734375" style="91" bestFit="1" customWidth="1"/>
    <col min="9211" max="9211" width="5.77734375" style="91" bestFit="1" customWidth="1"/>
    <col min="9212" max="9212" width="22.109375" style="91" bestFit="1" customWidth="1"/>
    <col min="9213" max="9213" width="10" style="91" bestFit="1" customWidth="1"/>
    <col min="9214" max="9214" width="10.33203125" style="91" customWidth="1"/>
    <col min="9215" max="9218" width="10" style="91" customWidth="1"/>
    <col min="9219" max="9219" width="1.77734375" style="91" customWidth="1"/>
    <col min="9220" max="9220" width="8.44140625" style="91" bestFit="1" customWidth="1"/>
    <col min="9221" max="9465" width="2.33203125" style="91"/>
    <col min="9466" max="9466" width="2.77734375" style="91" bestFit="1" customWidth="1"/>
    <col min="9467" max="9467" width="5.77734375" style="91" bestFit="1" customWidth="1"/>
    <col min="9468" max="9468" width="22.109375" style="91" bestFit="1" customWidth="1"/>
    <col min="9469" max="9469" width="10" style="91" bestFit="1" customWidth="1"/>
    <col min="9470" max="9470" width="10.33203125" style="91" customWidth="1"/>
    <col min="9471" max="9474" width="10" style="91" customWidth="1"/>
    <col min="9475" max="9475" width="1.77734375" style="91" customWidth="1"/>
    <col min="9476" max="9476" width="8.44140625" style="91" bestFit="1" customWidth="1"/>
    <col min="9477" max="9721" width="2.33203125" style="91"/>
    <col min="9722" max="9722" width="2.77734375" style="91" bestFit="1" customWidth="1"/>
    <col min="9723" max="9723" width="5.77734375" style="91" bestFit="1" customWidth="1"/>
    <col min="9724" max="9724" width="22.109375" style="91" bestFit="1" customWidth="1"/>
    <col min="9725" max="9725" width="10" style="91" bestFit="1" customWidth="1"/>
    <col min="9726" max="9726" width="10.33203125" style="91" customWidth="1"/>
    <col min="9727" max="9730" width="10" style="91" customWidth="1"/>
    <col min="9731" max="9731" width="1.77734375" style="91" customWidth="1"/>
    <col min="9732" max="9732" width="8.44140625" style="91" bestFit="1" customWidth="1"/>
    <col min="9733" max="9977" width="2.33203125" style="91"/>
    <col min="9978" max="9978" width="2.77734375" style="91" bestFit="1" customWidth="1"/>
    <col min="9979" max="9979" width="5.77734375" style="91" bestFit="1" customWidth="1"/>
    <col min="9980" max="9980" width="22.109375" style="91" bestFit="1" customWidth="1"/>
    <col min="9981" max="9981" width="10" style="91" bestFit="1" customWidth="1"/>
    <col min="9982" max="9982" width="10.33203125" style="91" customWidth="1"/>
    <col min="9983" max="9986" width="10" style="91" customWidth="1"/>
    <col min="9987" max="9987" width="1.77734375" style="91" customWidth="1"/>
    <col min="9988" max="9988" width="8.44140625" style="91" bestFit="1" customWidth="1"/>
    <col min="9989" max="10233" width="2.33203125" style="91"/>
    <col min="10234" max="10234" width="2.77734375" style="91" bestFit="1" customWidth="1"/>
    <col min="10235" max="10235" width="5.77734375" style="91" bestFit="1" customWidth="1"/>
    <col min="10236" max="10236" width="22.109375" style="91" bestFit="1" customWidth="1"/>
    <col min="10237" max="10237" width="10" style="91" bestFit="1" customWidth="1"/>
    <col min="10238" max="10238" width="10.33203125" style="91" customWidth="1"/>
    <col min="10239" max="10242" width="10" style="91" customWidth="1"/>
    <col min="10243" max="10243" width="1.77734375" style="91" customWidth="1"/>
    <col min="10244" max="10244" width="8.44140625" style="91" bestFit="1" customWidth="1"/>
    <col min="10245" max="10489" width="2.33203125" style="91"/>
    <col min="10490" max="10490" width="2.77734375" style="91" bestFit="1" customWidth="1"/>
    <col min="10491" max="10491" width="5.77734375" style="91" bestFit="1" customWidth="1"/>
    <col min="10492" max="10492" width="22.109375" style="91" bestFit="1" customWidth="1"/>
    <col min="10493" max="10493" width="10" style="91" bestFit="1" customWidth="1"/>
    <col min="10494" max="10494" width="10.33203125" style="91" customWidth="1"/>
    <col min="10495" max="10498" width="10" style="91" customWidth="1"/>
    <col min="10499" max="10499" width="1.77734375" style="91" customWidth="1"/>
    <col min="10500" max="10500" width="8.44140625" style="91" bestFit="1" customWidth="1"/>
    <col min="10501" max="10745" width="2.33203125" style="91"/>
    <col min="10746" max="10746" width="2.77734375" style="91" bestFit="1" customWidth="1"/>
    <col min="10747" max="10747" width="5.77734375" style="91" bestFit="1" customWidth="1"/>
    <col min="10748" max="10748" width="22.109375" style="91" bestFit="1" customWidth="1"/>
    <col min="10749" max="10749" width="10" style="91" bestFit="1" customWidth="1"/>
    <col min="10750" max="10750" width="10.33203125" style="91" customWidth="1"/>
    <col min="10751" max="10754" width="10" style="91" customWidth="1"/>
    <col min="10755" max="10755" width="1.77734375" style="91" customWidth="1"/>
    <col min="10756" max="10756" width="8.44140625" style="91" bestFit="1" customWidth="1"/>
    <col min="10757" max="11001" width="2.33203125" style="91"/>
    <col min="11002" max="11002" width="2.77734375" style="91" bestFit="1" customWidth="1"/>
    <col min="11003" max="11003" width="5.77734375" style="91" bestFit="1" customWidth="1"/>
    <col min="11004" max="11004" width="22.109375" style="91" bestFit="1" customWidth="1"/>
    <col min="11005" max="11005" width="10" style="91" bestFit="1" customWidth="1"/>
    <col min="11006" max="11006" width="10.33203125" style="91" customWidth="1"/>
    <col min="11007" max="11010" width="10" style="91" customWidth="1"/>
    <col min="11011" max="11011" width="1.77734375" style="91" customWidth="1"/>
    <col min="11012" max="11012" width="8.44140625" style="91" bestFit="1" customWidth="1"/>
    <col min="11013" max="11257" width="2.33203125" style="91"/>
    <col min="11258" max="11258" width="2.77734375" style="91" bestFit="1" customWidth="1"/>
    <col min="11259" max="11259" width="5.77734375" style="91" bestFit="1" customWidth="1"/>
    <col min="11260" max="11260" width="22.109375" style="91" bestFit="1" customWidth="1"/>
    <col min="11261" max="11261" width="10" style="91" bestFit="1" customWidth="1"/>
    <col min="11262" max="11262" width="10.33203125" style="91" customWidth="1"/>
    <col min="11263" max="11266" width="10" style="91" customWidth="1"/>
    <col min="11267" max="11267" width="1.77734375" style="91" customWidth="1"/>
    <col min="11268" max="11268" width="8.44140625" style="91" bestFit="1" customWidth="1"/>
    <col min="11269" max="11513" width="2.33203125" style="91"/>
    <col min="11514" max="11514" width="2.77734375" style="91" bestFit="1" customWidth="1"/>
    <col min="11515" max="11515" width="5.77734375" style="91" bestFit="1" customWidth="1"/>
    <col min="11516" max="11516" width="22.109375" style="91" bestFit="1" customWidth="1"/>
    <col min="11517" max="11517" width="10" style="91" bestFit="1" customWidth="1"/>
    <col min="11518" max="11518" width="10.33203125" style="91" customWidth="1"/>
    <col min="11519" max="11522" width="10" style="91" customWidth="1"/>
    <col min="11523" max="11523" width="1.77734375" style="91" customWidth="1"/>
    <col min="11524" max="11524" width="8.44140625" style="91" bestFit="1" customWidth="1"/>
    <col min="11525" max="11769" width="2.33203125" style="91"/>
    <col min="11770" max="11770" width="2.77734375" style="91" bestFit="1" customWidth="1"/>
    <col min="11771" max="11771" width="5.77734375" style="91" bestFit="1" customWidth="1"/>
    <col min="11772" max="11772" width="22.109375" style="91" bestFit="1" customWidth="1"/>
    <col min="11773" max="11773" width="10" style="91" bestFit="1" customWidth="1"/>
    <col min="11774" max="11774" width="10.33203125" style="91" customWidth="1"/>
    <col min="11775" max="11778" width="10" style="91" customWidth="1"/>
    <col min="11779" max="11779" width="1.77734375" style="91" customWidth="1"/>
    <col min="11780" max="11780" width="8.44140625" style="91" bestFit="1" customWidth="1"/>
    <col min="11781" max="12025" width="2.33203125" style="91"/>
    <col min="12026" max="12026" width="2.77734375" style="91" bestFit="1" customWidth="1"/>
    <col min="12027" max="12027" width="5.77734375" style="91" bestFit="1" customWidth="1"/>
    <col min="12028" max="12028" width="22.109375" style="91" bestFit="1" customWidth="1"/>
    <col min="12029" max="12029" width="10" style="91" bestFit="1" customWidth="1"/>
    <col min="12030" max="12030" width="10.33203125" style="91" customWidth="1"/>
    <col min="12031" max="12034" width="10" style="91" customWidth="1"/>
    <col min="12035" max="12035" width="1.77734375" style="91" customWidth="1"/>
    <col min="12036" max="12036" width="8.44140625" style="91" bestFit="1" customWidth="1"/>
    <col min="12037" max="12281" width="2.33203125" style="91"/>
    <col min="12282" max="12282" width="2.77734375" style="91" bestFit="1" customWidth="1"/>
    <col min="12283" max="12283" width="5.77734375" style="91" bestFit="1" customWidth="1"/>
    <col min="12284" max="12284" width="22.109375" style="91" bestFit="1" customWidth="1"/>
    <col min="12285" max="12285" width="10" style="91" bestFit="1" customWidth="1"/>
    <col min="12286" max="12286" width="10.33203125" style="91" customWidth="1"/>
    <col min="12287" max="12290" width="10" style="91" customWidth="1"/>
    <col min="12291" max="12291" width="1.77734375" style="91" customWidth="1"/>
    <col min="12292" max="12292" width="8.44140625" style="91" bestFit="1" customWidth="1"/>
    <col min="12293" max="12537" width="2.33203125" style="91"/>
    <col min="12538" max="12538" width="2.77734375" style="91" bestFit="1" customWidth="1"/>
    <col min="12539" max="12539" width="5.77734375" style="91" bestFit="1" customWidth="1"/>
    <col min="12540" max="12540" width="22.109375" style="91" bestFit="1" customWidth="1"/>
    <col min="12541" max="12541" width="10" style="91" bestFit="1" customWidth="1"/>
    <col min="12542" max="12542" width="10.33203125" style="91" customWidth="1"/>
    <col min="12543" max="12546" width="10" style="91" customWidth="1"/>
    <col min="12547" max="12547" width="1.77734375" style="91" customWidth="1"/>
    <col min="12548" max="12548" width="8.44140625" style="91" bestFit="1" customWidth="1"/>
    <col min="12549" max="12793" width="2.33203125" style="91"/>
    <col min="12794" max="12794" width="2.77734375" style="91" bestFit="1" customWidth="1"/>
    <col min="12795" max="12795" width="5.77734375" style="91" bestFit="1" customWidth="1"/>
    <col min="12796" max="12796" width="22.109375" style="91" bestFit="1" customWidth="1"/>
    <col min="12797" max="12797" width="10" style="91" bestFit="1" customWidth="1"/>
    <col min="12798" max="12798" width="10.33203125" style="91" customWidth="1"/>
    <col min="12799" max="12802" width="10" style="91" customWidth="1"/>
    <col min="12803" max="12803" width="1.77734375" style="91" customWidth="1"/>
    <col min="12804" max="12804" width="8.44140625" style="91" bestFit="1" customWidth="1"/>
    <col min="12805" max="13049" width="2.33203125" style="91"/>
    <col min="13050" max="13050" width="2.77734375" style="91" bestFit="1" customWidth="1"/>
    <col min="13051" max="13051" width="5.77734375" style="91" bestFit="1" customWidth="1"/>
    <col min="13052" max="13052" width="22.109375" style="91" bestFit="1" customWidth="1"/>
    <col min="13053" max="13053" width="10" style="91" bestFit="1" customWidth="1"/>
    <col min="13054" max="13054" width="10.33203125" style="91" customWidth="1"/>
    <col min="13055" max="13058" width="10" style="91" customWidth="1"/>
    <col min="13059" max="13059" width="1.77734375" style="91" customWidth="1"/>
    <col min="13060" max="13060" width="8.44140625" style="91" bestFit="1" customWidth="1"/>
    <col min="13061" max="13305" width="2.33203125" style="91"/>
    <col min="13306" max="13306" width="2.77734375" style="91" bestFit="1" customWidth="1"/>
    <col min="13307" max="13307" width="5.77734375" style="91" bestFit="1" customWidth="1"/>
    <col min="13308" max="13308" width="22.109375" style="91" bestFit="1" customWidth="1"/>
    <col min="13309" max="13309" width="10" style="91" bestFit="1" customWidth="1"/>
    <col min="13310" max="13310" width="10.33203125" style="91" customWidth="1"/>
    <col min="13311" max="13314" width="10" style="91" customWidth="1"/>
    <col min="13315" max="13315" width="1.77734375" style="91" customWidth="1"/>
    <col min="13316" max="13316" width="8.44140625" style="91" bestFit="1" customWidth="1"/>
    <col min="13317" max="13561" width="2.33203125" style="91"/>
    <col min="13562" max="13562" width="2.77734375" style="91" bestFit="1" customWidth="1"/>
    <col min="13563" max="13563" width="5.77734375" style="91" bestFit="1" customWidth="1"/>
    <col min="13564" max="13564" width="22.109375" style="91" bestFit="1" customWidth="1"/>
    <col min="13565" max="13565" width="10" style="91" bestFit="1" customWidth="1"/>
    <col min="13566" max="13566" width="10.33203125" style="91" customWidth="1"/>
    <col min="13567" max="13570" width="10" style="91" customWidth="1"/>
    <col min="13571" max="13571" width="1.77734375" style="91" customWidth="1"/>
    <col min="13572" max="13572" width="8.44140625" style="91" bestFit="1" customWidth="1"/>
    <col min="13573" max="13817" width="2.33203125" style="91"/>
    <col min="13818" max="13818" width="2.77734375" style="91" bestFit="1" customWidth="1"/>
    <col min="13819" max="13819" width="5.77734375" style="91" bestFit="1" customWidth="1"/>
    <col min="13820" max="13820" width="22.109375" style="91" bestFit="1" customWidth="1"/>
    <col min="13821" max="13821" width="10" style="91" bestFit="1" customWidth="1"/>
    <col min="13822" max="13822" width="10.33203125" style="91" customWidth="1"/>
    <col min="13823" max="13826" width="10" style="91" customWidth="1"/>
    <col min="13827" max="13827" width="1.77734375" style="91" customWidth="1"/>
    <col min="13828" max="13828" width="8.44140625" style="91" bestFit="1" customWidth="1"/>
    <col min="13829" max="14073" width="2.33203125" style="91"/>
    <col min="14074" max="14074" width="2.77734375" style="91" bestFit="1" customWidth="1"/>
    <col min="14075" max="14075" width="5.77734375" style="91" bestFit="1" customWidth="1"/>
    <col min="14076" max="14076" width="22.109375" style="91" bestFit="1" customWidth="1"/>
    <col min="14077" max="14077" width="10" style="91" bestFit="1" customWidth="1"/>
    <col min="14078" max="14078" width="10.33203125" style="91" customWidth="1"/>
    <col min="14079" max="14082" width="10" style="91" customWidth="1"/>
    <col min="14083" max="14083" width="1.77734375" style="91" customWidth="1"/>
    <col min="14084" max="14084" width="8.44140625" style="91" bestFit="1" customWidth="1"/>
    <col min="14085" max="14329" width="2.33203125" style="91"/>
    <col min="14330" max="14330" width="2.77734375" style="91" bestFit="1" customWidth="1"/>
    <col min="14331" max="14331" width="5.77734375" style="91" bestFit="1" customWidth="1"/>
    <col min="14332" max="14332" width="22.109375" style="91" bestFit="1" customWidth="1"/>
    <col min="14333" max="14333" width="10" style="91" bestFit="1" customWidth="1"/>
    <col min="14334" max="14334" width="10.33203125" style="91" customWidth="1"/>
    <col min="14335" max="14338" width="10" style="91" customWidth="1"/>
    <col min="14339" max="14339" width="1.77734375" style="91" customWidth="1"/>
    <col min="14340" max="14340" width="8.44140625" style="91" bestFit="1" customWidth="1"/>
    <col min="14341" max="14585" width="2.33203125" style="91"/>
    <col min="14586" max="14586" width="2.77734375" style="91" bestFit="1" customWidth="1"/>
    <col min="14587" max="14587" width="5.77734375" style="91" bestFit="1" customWidth="1"/>
    <col min="14588" max="14588" width="22.109375" style="91" bestFit="1" customWidth="1"/>
    <col min="14589" max="14589" width="10" style="91" bestFit="1" customWidth="1"/>
    <col min="14590" max="14590" width="10.33203125" style="91" customWidth="1"/>
    <col min="14591" max="14594" width="10" style="91" customWidth="1"/>
    <col min="14595" max="14595" width="1.77734375" style="91" customWidth="1"/>
    <col min="14596" max="14596" width="8.44140625" style="91" bestFit="1" customWidth="1"/>
    <col min="14597" max="14841" width="2.33203125" style="91"/>
    <col min="14842" max="14842" width="2.77734375" style="91" bestFit="1" customWidth="1"/>
    <col min="14843" max="14843" width="5.77734375" style="91" bestFit="1" customWidth="1"/>
    <col min="14844" max="14844" width="22.109375" style="91" bestFit="1" customWidth="1"/>
    <col min="14845" max="14845" width="10" style="91" bestFit="1" customWidth="1"/>
    <col min="14846" max="14846" width="10.33203125" style="91" customWidth="1"/>
    <col min="14847" max="14850" width="10" style="91" customWidth="1"/>
    <col min="14851" max="14851" width="1.77734375" style="91" customWidth="1"/>
    <col min="14852" max="14852" width="8.44140625" style="91" bestFit="1" customWidth="1"/>
    <col min="14853" max="15097" width="2.33203125" style="91"/>
    <col min="15098" max="15098" width="2.77734375" style="91" bestFit="1" customWidth="1"/>
    <col min="15099" max="15099" width="5.77734375" style="91" bestFit="1" customWidth="1"/>
    <col min="15100" max="15100" width="22.109375" style="91" bestFit="1" customWidth="1"/>
    <col min="15101" max="15101" width="10" style="91" bestFit="1" customWidth="1"/>
    <col min="15102" max="15102" width="10.33203125" style="91" customWidth="1"/>
    <col min="15103" max="15106" width="10" style="91" customWidth="1"/>
    <col min="15107" max="15107" width="1.77734375" style="91" customWidth="1"/>
    <col min="15108" max="15108" width="8.44140625" style="91" bestFit="1" customWidth="1"/>
    <col min="15109" max="15353" width="2.33203125" style="91"/>
    <col min="15354" max="15354" width="2.77734375" style="91" bestFit="1" customWidth="1"/>
    <col min="15355" max="15355" width="5.77734375" style="91" bestFit="1" customWidth="1"/>
    <col min="15356" max="15356" width="22.109375" style="91" bestFit="1" customWidth="1"/>
    <col min="15357" max="15357" width="10" style="91" bestFit="1" customWidth="1"/>
    <col min="15358" max="15358" width="10.33203125" style="91" customWidth="1"/>
    <col min="15359" max="15362" width="10" style="91" customWidth="1"/>
    <col min="15363" max="15363" width="1.77734375" style="91" customWidth="1"/>
    <col min="15364" max="15364" width="8.44140625" style="91" bestFit="1" customWidth="1"/>
    <col min="15365" max="15609" width="2.33203125" style="91"/>
    <col min="15610" max="15610" width="2.77734375" style="91" bestFit="1" customWidth="1"/>
    <col min="15611" max="15611" width="5.77734375" style="91" bestFit="1" customWidth="1"/>
    <col min="15612" max="15612" width="22.109375" style="91" bestFit="1" customWidth="1"/>
    <col min="15613" max="15613" width="10" style="91" bestFit="1" customWidth="1"/>
    <col min="15614" max="15614" width="10.33203125" style="91" customWidth="1"/>
    <col min="15615" max="15618" width="10" style="91" customWidth="1"/>
    <col min="15619" max="15619" width="1.77734375" style="91" customWidth="1"/>
    <col min="15620" max="15620" width="8.44140625" style="91" bestFit="1" customWidth="1"/>
    <col min="15621" max="15865" width="2.33203125" style="91"/>
    <col min="15866" max="15866" width="2.77734375" style="91" bestFit="1" customWidth="1"/>
    <col min="15867" max="15867" width="5.77734375" style="91" bestFit="1" customWidth="1"/>
    <col min="15868" max="15868" width="22.109375" style="91" bestFit="1" customWidth="1"/>
    <col min="15869" max="15869" width="10" style="91" bestFit="1" customWidth="1"/>
    <col min="15870" max="15870" width="10.33203125" style="91" customWidth="1"/>
    <col min="15871" max="15874" width="10" style="91" customWidth="1"/>
    <col min="15875" max="15875" width="1.77734375" style="91" customWidth="1"/>
    <col min="15876" max="15876" width="8.44140625" style="91" bestFit="1" customWidth="1"/>
    <col min="15877" max="16121" width="2.33203125" style="91"/>
    <col min="16122" max="16122" width="2.77734375" style="91" bestFit="1" customWidth="1"/>
    <col min="16123" max="16123" width="5.77734375" style="91" bestFit="1" customWidth="1"/>
    <col min="16124" max="16124" width="22.109375" style="91" bestFit="1" customWidth="1"/>
    <col min="16125" max="16125" width="10" style="91" bestFit="1" customWidth="1"/>
    <col min="16126" max="16126" width="10.33203125" style="91" customWidth="1"/>
    <col min="16127" max="16130" width="10" style="91" customWidth="1"/>
    <col min="16131" max="16131" width="1.77734375" style="91" customWidth="1"/>
    <col min="16132" max="16132" width="8.44140625" style="91" bestFit="1" customWidth="1"/>
    <col min="16133" max="16384" width="2.33203125" style="91"/>
  </cols>
  <sheetData>
    <row r="1" spans="1:9" s="87" customFormat="1" ht="11.25" customHeight="1">
      <c r="A1" s="84"/>
      <c r="B1" s="85" t="s">
        <v>213</v>
      </c>
      <c r="C1" s="86" t="s">
        <v>134</v>
      </c>
      <c r="D1" s="86" t="s">
        <v>135</v>
      </c>
    </row>
    <row r="2" spans="1:9" ht="11.25" customHeight="1">
      <c r="A2" s="88">
        <v>1</v>
      </c>
      <c r="B2" s="88" t="s">
        <v>136</v>
      </c>
      <c r="C2" s="89" t="s">
        <v>137</v>
      </c>
      <c r="D2" s="90" t="s">
        <v>138</v>
      </c>
      <c r="I2" s="92" t="s">
        <v>231</v>
      </c>
    </row>
    <row r="3" spans="1:9" ht="11.25" customHeight="1">
      <c r="A3" s="88">
        <v>2</v>
      </c>
      <c r="B3" s="88"/>
      <c r="C3" s="89" t="s">
        <v>219</v>
      </c>
      <c r="D3" s="90" t="s">
        <v>139</v>
      </c>
      <c r="I3" s="92" t="s">
        <v>38</v>
      </c>
    </row>
    <row r="4" spans="1:9" ht="11.25" customHeight="1">
      <c r="A4" s="88">
        <v>3</v>
      </c>
      <c r="B4" s="88" t="s">
        <v>140</v>
      </c>
      <c r="C4" s="89" t="s">
        <v>141</v>
      </c>
      <c r="D4" s="90" t="s">
        <v>142</v>
      </c>
    </row>
    <row r="5" spans="1:9" ht="11.25" customHeight="1">
      <c r="A5" s="88">
        <v>4</v>
      </c>
      <c r="B5" s="88" t="s">
        <v>143</v>
      </c>
      <c r="C5" s="89" t="s">
        <v>144</v>
      </c>
      <c r="D5" s="90" t="s">
        <v>145</v>
      </c>
    </row>
    <row r="6" spans="1:9" ht="11.25" customHeight="1">
      <c r="A6" s="88">
        <v>5</v>
      </c>
      <c r="B6" s="88" t="s">
        <v>146</v>
      </c>
      <c r="C6" s="89" t="s">
        <v>147</v>
      </c>
      <c r="D6" s="90" t="s">
        <v>148</v>
      </c>
    </row>
    <row r="7" spans="1:9" ht="11.25" customHeight="1">
      <c r="A7" s="88">
        <v>6</v>
      </c>
      <c r="B7" s="88" t="s">
        <v>149</v>
      </c>
      <c r="C7" s="89" t="s">
        <v>150</v>
      </c>
      <c r="D7" s="90" t="s">
        <v>151</v>
      </c>
    </row>
    <row r="8" spans="1:9" ht="11.25" customHeight="1">
      <c r="A8" s="88">
        <v>7</v>
      </c>
      <c r="B8" s="88" t="s">
        <v>152</v>
      </c>
      <c r="C8" s="89" t="s">
        <v>153</v>
      </c>
      <c r="D8" s="90" t="s">
        <v>154</v>
      </c>
    </row>
    <row r="9" spans="1:9" ht="11.25" customHeight="1">
      <c r="A9" s="88">
        <v>8</v>
      </c>
      <c r="B9" s="88" t="s">
        <v>155</v>
      </c>
      <c r="C9" s="89" t="s">
        <v>156</v>
      </c>
      <c r="D9" s="90" t="s">
        <v>157</v>
      </c>
    </row>
    <row r="10" spans="1:9" ht="11.25" customHeight="1">
      <c r="A10" s="88">
        <v>9</v>
      </c>
      <c r="B10" s="88" t="s">
        <v>158</v>
      </c>
      <c r="C10" s="89" t="s">
        <v>159</v>
      </c>
      <c r="D10" s="90" t="s">
        <v>160</v>
      </c>
    </row>
    <row r="11" spans="1:9" ht="11.25" customHeight="1">
      <c r="A11" s="88">
        <v>10</v>
      </c>
      <c r="B11" s="88" t="s">
        <v>162</v>
      </c>
      <c r="C11" s="89" t="s">
        <v>163</v>
      </c>
      <c r="D11" s="90" t="s">
        <v>214</v>
      </c>
    </row>
    <row r="12" spans="1:9" ht="11.25" customHeight="1">
      <c r="A12" s="88">
        <v>11</v>
      </c>
      <c r="B12" s="88" t="s">
        <v>164</v>
      </c>
      <c r="C12" s="89" t="s">
        <v>165</v>
      </c>
      <c r="D12" s="90" t="s">
        <v>215</v>
      </c>
    </row>
    <row r="13" spans="1:9" ht="11.25" customHeight="1">
      <c r="A13" s="88">
        <v>12</v>
      </c>
      <c r="B13" s="88" t="s">
        <v>166</v>
      </c>
      <c r="C13" s="89" t="s">
        <v>167</v>
      </c>
      <c r="D13" s="90" t="s">
        <v>216</v>
      </c>
    </row>
    <row r="14" spans="1:9" ht="11.25" customHeight="1">
      <c r="A14" s="88">
        <v>13</v>
      </c>
      <c r="B14" s="88" t="s">
        <v>168</v>
      </c>
      <c r="C14" s="89" t="s">
        <v>169</v>
      </c>
      <c r="D14" s="90" t="s">
        <v>217</v>
      </c>
    </row>
    <row r="15" spans="1:9" ht="11.25" customHeight="1">
      <c r="A15" s="88">
        <v>14</v>
      </c>
      <c r="B15" s="88" t="s">
        <v>170</v>
      </c>
      <c r="C15" s="89" t="s">
        <v>171</v>
      </c>
      <c r="D15" s="90" t="s">
        <v>172</v>
      </c>
    </row>
    <row r="16" spans="1:9" ht="11.25" customHeight="1">
      <c r="A16" s="88">
        <v>15</v>
      </c>
      <c r="B16" s="88" t="s">
        <v>173</v>
      </c>
      <c r="C16" s="89" t="s">
        <v>174</v>
      </c>
      <c r="D16" s="90" t="s">
        <v>175</v>
      </c>
    </row>
    <row r="17" spans="1:4" ht="11.25" customHeight="1">
      <c r="A17" s="88">
        <v>16</v>
      </c>
      <c r="B17" s="88" t="s">
        <v>176</v>
      </c>
      <c r="C17" s="89" t="s">
        <v>177</v>
      </c>
      <c r="D17" s="90" t="s">
        <v>178</v>
      </c>
    </row>
    <row r="18" spans="1:4" ht="11.25" customHeight="1">
      <c r="A18" s="88">
        <v>17</v>
      </c>
      <c r="B18" s="88" t="s">
        <v>179</v>
      </c>
      <c r="C18" s="89" t="s">
        <v>180</v>
      </c>
      <c r="D18" s="90" t="s">
        <v>181</v>
      </c>
    </row>
    <row r="19" spans="1:4" ht="11.25" customHeight="1">
      <c r="A19" s="88">
        <v>18</v>
      </c>
      <c r="B19" s="88" t="s">
        <v>182</v>
      </c>
      <c r="C19" s="89" t="s">
        <v>183</v>
      </c>
      <c r="D19" s="90" t="s">
        <v>184</v>
      </c>
    </row>
    <row r="20" spans="1:4" ht="11.25" customHeight="1">
      <c r="A20" s="88">
        <v>19</v>
      </c>
      <c r="B20" s="88" t="s">
        <v>185</v>
      </c>
      <c r="C20" s="89" t="s">
        <v>186</v>
      </c>
      <c r="D20" s="90" t="s">
        <v>187</v>
      </c>
    </row>
    <row r="21" spans="1:4" ht="11.25" customHeight="1">
      <c r="A21" s="88">
        <v>20</v>
      </c>
      <c r="B21" s="88" t="s">
        <v>188</v>
      </c>
      <c r="C21" s="89" t="s">
        <v>189</v>
      </c>
      <c r="D21" s="90" t="s">
        <v>190</v>
      </c>
    </row>
    <row r="22" spans="1:4" ht="11.25" customHeight="1">
      <c r="A22" s="88">
        <v>21</v>
      </c>
      <c r="B22" s="88" t="s">
        <v>191</v>
      </c>
      <c r="C22" s="89" t="s">
        <v>192</v>
      </c>
      <c r="D22" s="90" t="s">
        <v>193</v>
      </c>
    </row>
    <row r="23" spans="1:4" ht="11.25" customHeight="1">
      <c r="A23" s="88">
        <v>22</v>
      </c>
      <c r="B23" s="88" t="s">
        <v>194</v>
      </c>
      <c r="C23" s="89" t="s">
        <v>195</v>
      </c>
      <c r="D23" s="90" t="s">
        <v>196</v>
      </c>
    </row>
    <row r="24" spans="1:4" ht="11.25" customHeight="1">
      <c r="A24" s="88">
        <v>23</v>
      </c>
      <c r="B24" s="88" t="s">
        <v>197</v>
      </c>
      <c r="C24" s="89" t="s">
        <v>198</v>
      </c>
      <c r="D24" s="90" t="s">
        <v>161</v>
      </c>
    </row>
    <row r="25" spans="1:4" ht="11.25" customHeight="1">
      <c r="A25" s="88">
        <v>24</v>
      </c>
      <c r="B25" s="88" t="s">
        <v>199</v>
      </c>
      <c r="C25" s="89" t="s">
        <v>200</v>
      </c>
      <c r="D25" s="90" t="s">
        <v>201</v>
      </c>
    </row>
    <row r="26" spans="1:4" ht="11.25" customHeight="1">
      <c r="A26" s="88">
        <v>25</v>
      </c>
      <c r="B26" s="88" t="s">
        <v>202</v>
      </c>
      <c r="C26" s="89" t="s">
        <v>203</v>
      </c>
      <c r="D26" s="90" t="s">
        <v>204</v>
      </c>
    </row>
    <row r="27" spans="1:4" ht="11.25" customHeight="1">
      <c r="A27" s="88">
        <v>26</v>
      </c>
      <c r="B27" s="88" t="s">
        <v>205</v>
      </c>
      <c r="C27" s="89" t="s">
        <v>206</v>
      </c>
      <c r="D27" s="90" t="s">
        <v>207</v>
      </c>
    </row>
    <row r="28" spans="1:4" ht="11.25" customHeight="1">
      <c r="A28" s="88">
        <v>27</v>
      </c>
      <c r="B28" s="88" t="s">
        <v>208</v>
      </c>
      <c r="C28" s="89" t="s">
        <v>209</v>
      </c>
      <c r="D28" s="90" t="s">
        <v>218</v>
      </c>
    </row>
    <row r="29" spans="1:4" ht="11.25" customHeight="1">
      <c r="A29" s="88">
        <v>28</v>
      </c>
      <c r="B29" s="88" t="s">
        <v>210</v>
      </c>
      <c r="C29" s="89" t="s">
        <v>211</v>
      </c>
      <c r="D29" s="90" t="s">
        <v>212</v>
      </c>
    </row>
    <row r="30" spans="1:4" ht="11.25" customHeight="1">
      <c r="A30" s="93"/>
      <c r="D30" s="95"/>
    </row>
    <row r="31" spans="1:4" ht="11.25" customHeight="1">
      <c r="A31" s="93"/>
      <c r="D31" s="95"/>
    </row>
    <row r="32" spans="1:4" ht="11.25" customHeight="1">
      <c r="A32" s="93"/>
      <c r="D32" s="95"/>
    </row>
    <row r="33" spans="1:4" ht="11.25" customHeight="1">
      <c r="A33" s="93"/>
      <c r="D33" s="95"/>
    </row>
    <row r="36" spans="1:4" s="97" customFormat="1" ht="11.25" customHeight="1">
      <c r="A36" s="96"/>
      <c r="B36" s="93"/>
      <c r="C36" s="94"/>
      <c r="D36" s="94"/>
    </row>
  </sheetData>
  <sheetProtection algorithmName="SHA-512" hashValue="ZaklakuAPA5ajfRLtaNkVlpzlIT0NCCXgWwXpk3bkWayOBt+moociFxCnG6Ye0Cm75mDEHb3NlzXmCpoD0Ay4g==" saltValue="XGqs4/QYg1LvkiAxxT7bZQ==" spinCount="100000" sheet="1" objects="1" scenarios="1"/>
  <phoneticPr fontId="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初期入力表</vt:lpstr>
      <vt:lpstr>広告原稿</vt:lpstr>
      <vt:lpstr>参加者名簿</vt:lpstr>
      <vt:lpstr>組手団体戦</vt:lpstr>
      <vt:lpstr>審判員・補助役員</vt:lpstr>
      <vt:lpstr>集計表</vt:lpstr>
      <vt:lpstr>領収書</vt:lpstr>
      <vt:lpstr>データ</vt:lpstr>
      <vt:lpstr>参加者名簿!Print_Area</vt:lpstr>
      <vt:lpstr>初期入力表!Print_Area</vt:lpstr>
      <vt:lpstr>審判員・補助役員!Print_Area</vt:lpstr>
      <vt:lpstr>組手団体戦!Print_Area</vt:lpstr>
      <vt:lpstr>領収書!Print_Area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Shinji Nagatomo</dc:creator>
  <cp:lastModifiedBy>Manami Katano</cp:lastModifiedBy>
  <cp:lastPrinted>2024-05-26T13:54:07Z</cp:lastPrinted>
  <dcterms:created xsi:type="dcterms:W3CDTF">2016-06-09T14:05:36Z</dcterms:created>
  <dcterms:modified xsi:type="dcterms:W3CDTF">2024-06-01T13:09:19Z</dcterms:modified>
</cp:coreProperties>
</file>